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C:\Users\ntmun\Documents\Self-study\6. Coaching Institute\MY COACHING JOURNEY\Marketing\Lead Magnets\"/>
    </mc:Choice>
  </mc:AlternateContent>
  <xr:revisionPtr revIDLastSave="0" documentId="13_ncr:1_{867F86D8-6541-41CA-9B62-2E5527BFAE15}" xr6:coauthVersionLast="47" xr6:coauthVersionMax="47" xr10:uidLastSave="{00000000-0000-0000-0000-000000000000}"/>
  <bookViews>
    <workbookView xWindow="-110" yWindow="-110" windowWidth="22780" windowHeight="14540" activeTab="2" xr2:uid="{278D4758-F738-4CB9-8B99-5FCC4DC5CC63}"/>
  </bookViews>
  <sheets>
    <sheet name="Hướng dẫn" sheetId="2" r:id="rId1"/>
    <sheet name="Bộ câu hỏi" sheetId="1" r:id="rId2"/>
    <sheet name="Kết quả tổng quan" sheetId="3" r:id="rId3"/>
    <sheet name="Scoring sheet" sheetId="4" state="very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1" l="1"/>
  <c r="N36" i="1" s="1"/>
  <c r="I25" i="1"/>
  <c r="O25" i="1" s="1"/>
  <c r="L11" i="1"/>
  <c r="N11" i="1"/>
  <c r="O11" i="1"/>
  <c r="L12" i="1"/>
  <c r="M12" i="1"/>
  <c r="N12" i="1"/>
  <c r="O12" i="1"/>
  <c r="L13" i="1"/>
  <c r="M13" i="1"/>
  <c r="N13" i="1"/>
  <c r="M14" i="1"/>
  <c r="N14" i="1"/>
  <c r="O14" i="1"/>
  <c r="L15" i="1"/>
  <c r="N15" i="1"/>
  <c r="O15" i="1"/>
  <c r="L16" i="1"/>
  <c r="M16" i="1"/>
  <c r="O16" i="1"/>
  <c r="L17" i="1"/>
  <c r="M17" i="1"/>
  <c r="N17" i="1"/>
  <c r="L18" i="1"/>
  <c r="M18" i="1"/>
  <c r="N18" i="1"/>
  <c r="O18" i="1"/>
  <c r="L19" i="1"/>
  <c r="M19" i="1"/>
  <c r="N19" i="1"/>
  <c r="O19" i="1"/>
  <c r="L20" i="1"/>
  <c r="M20" i="1"/>
  <c r="O20" i="1"/>
  <c r="L21" i="1"/>
  <c r="M21" i="1"/>
  <c r="N21" i="1"/>
  <c r="L22" i="1"/>
  <c r="M22" i="1"/>
  <c r="N22" i="1"/>
  <c r="O22" i="1"/>
  <c r="L23" i="1"/>
  <c r="N23" i="1"/>
  <c r="O23" i="1"/>
  <c r="L24" i="1"/>
  <c r="M24" i="1"/>
  <c r="O24" i="1"/>
  <c r="L25" i="1"/>
  <c r="M25" i="1"/>
  <c r="N25" i="1"/>
  <c r="M26" i="1"/>
  <c r="N26" i="1"/>
  <c r="O26" i="1"/>
  <c r="L27" i="1"/>
  <c r="M27" i="1"/>
  <c r="N27" i="1"/>
  <c r="O27" i="1"/>
  <c r="L28" i="1"/>
  <c r="M28" i="1"/>
  <c r="O28" i="1"/>
  <c r="L29" i="1"/>
  <c r="M29" i="1"/>
  <c r="N29" i="1"/>
  <c r="M30" i="1"/>
  <c r="N30" i="1"/>
  <c r="O30" i="1"/>
  <c r="L31" i="1"/>
  <c r="N31" i="1"/>
  <c r="O31" i="1"/>
  <c r="L32" i="1"/>
  <c r="M32" i="1"/>
  <c r="O32" i="1"/>
  <c r="L33" i="1"/>
  <c r="M33" i="1"/>
  <c r="N33" i="1"/>
  <c r="M34" i="1"/>
  <c r="N34" i="1"/>
  <c r="O34" i="1"/>
  <c r="L35" i="1"/>
  <c r="N35" i="1"/>
  <c r="O35" i="1"/>
  <c r="L36" i="1"/>
  <c r="M36" i="1"/>
  <c r="O36" i="1"/>
  <c r="L37" i="1"/>
  <c r="M37" i="1"/>
  <c r="N37" i="1"/>
  <c r="L38" i="1"/>
  <c r="M38" i="1"/>
  <c r="N38" i="1"/>
  <c r="O38" i="1"/>
  <c r="L39" i="1"/>
  <c r="N39" i="1"/>
  <c r="O39" i="1"/>
  <c r="L40" i="1"/>
  <c r="M40" i="1"/>
  <c r="O40" i="1"/>
  <c r="L41" i="1"/>
  <c r="M41" i="1"/>
  <c r="N41" i="1"/>
  <c r="O10" i="1"/>
  <c r="N10" i="1"/>
  <c r="M10" i="1"/>
  <c r="L10" i="1"/>
  <c r="I16" i="1"/>
  <c r="N16" i="1" s="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10" i="1"/>
  <c r="I19" i="1"/>
  <c r="I20" i="1"/>
  <c r="N20" i="1" s="1"/>
  <c r="I21" i="1"/>
  <c r="O21" i="1" s="1"/>
  <c r="I22" i="1"/>
  <c r="I23" i="1"/>
  <c r="M23" i="1" s="1"/>
  <c r="I24" i="1"/>
  <c r="N24" i="1" s="1"/>
  <c r="I41" i="1"/>
  <c r="O41" i="1" s="1"/>
  <c r="I40" i="1"/>
  <c r="N40" i="1" s="1"/>
  <c r="I39" i="1"/>
  <c r="M39" i="1" s="1"/>
  <c r="I38" i="1"/>
  <c r="I37" i="1"/>
  <c r="O37" i="1" s="1"/>
  <c r="I35" i="1"/>
  <c r="M35" i="1" s="1"/>
  <c r="I34" i="1"/>
  <c r="L34" i="1" s="1"/>
  <c r="I33" i="1"/>
  <c r="O33" i="1" s="1"/>
  <c r="I32" i="1"/>
  <c r="N32" i="1" s="1"/>
  <c r="I31" i="1"/>
  <c r="M31" i="1" s="1"/>
  <c r="I30" i="1"/>
  <c r="L30" i="1" s="1"/>
  <c r="I29" i="1"/>
  <c r="O29" i="1" s="1"/>
  <c r="I28" i="1"/>
  <c r="N28" i="1" s="1"/>
  <c r="I27" i="1"/>
  <c r="I26" i="1"/>
  <c r="L26" i="1" s="1"/>
  <c r="I18" i="1"/>
  <c r="I17" i="1"/>
  <c r="O17" i="1" s="1"/>
  <c r="I15" i="1"/>
  <c r="M15" i="1" s="1"/>
  <c r="I14" i="1"/>
  <c r="L14" i="1" s="1"/>
  <c r="I13" i="1"/>
  <c r="O13" i="1" s="1"/>
  <c r="I12" i="1"/>
  <c r="I11" i="1"/>
  <c r="M11" i="1" s="1"/>
  <c r="I10" i="1"/>
  <c r="M42" i="1" l="1"/>
  <c r="C10" i="4" s="1"/>
  <c r="O42" i="1"/>
  <c r="L42" i="1"/>
  <c r="C8" i="4" s="1"/>
  <c r="C14" i="4"/>
  <c r="N42" i="1"/>
  <c r="C12" i="4" s="1"/>
  <c r="B30" i="3" l="1"/>
  <c r="A32" i="3" l="1"/>
  <c r="C30" i="3"/>
</calcChain>
</file>

<file path=xl/sharedStrings.xml><?xml version="1.0" encoding="utf-8"?>
<sst xmlns="http://schemas.openxmlformats.org/spreadsheetml/2006/main" count="146" uniqueCount="83">
  <si>
    <t>e</t>
  </si>
  <si>
    <t>Score</t>
  </si>
  <si>
    <t>Category</t>
  </si>
  <si>
    <t>x</t>
  </si>
  <si>
    <t>p</t>
  </si>
  <si>
    <t>Check - double answers</t>
  </si>
  <si>
    <t>Visionary</t>
  </si>
  <si>
    <t>Architect</t>
  </si>
  <si>
    <t>Dynamo</t>
  </si>
  <si>
    <t>Collaborator</t>
  </si>
  <si>
    <t>s</t>
  </si>
  <si>
    <t>i</t>
  </si>
  <si>
    <t xml:space="preserve">TOTAL </t>
  </si>
  <si>
    <t>THE THINKING STYLE OF AN INDIVIDUAL TO CREATE AN ENVIRONMENT THAT IS CONDUCIVE TO MOTIVATING AND INSPIRING OTHERS AS WELL AS OVERCOMING PERSONAL OBSTACLES</t>
  </si>
  <si>
    <t>VISIONARY</t>
  </si>
  <si>
    <t>ARCHITECT</t>
  </si>
  <si>
    <t>DYNAMO</t>
  </si>
  <si>
    <t>COLLABORATOR</t>
  </si>
  <si>
    <t>THE THINKING STYLE OF AN INDIVIDUAL TO DESIGN AND BRING STRATEGY AND PLANNING TO AID THE ACHIEVEMENT OF RESULTS; AND THEIR ABILITY TO ANTICIPATE AND SOLVE CHALLENGES</t>
  </si>
  <si>
    <t>THE THINKING STYLE OF AN INDIVIDUAL TO DELIVER RESULTS AND TO STAY FOCUSED ON THEIR GOALS WITH A STRONG SENSE OF PURPOSE AND ACCOUNTABILITY</t>
  </si>
  <si>
    <t>THE THINKING STYLE OF AN INDIVIDUAL TO DEVELOP RELATIONSHIPS AND REALISE THE POTENTIAL IN THE PEOPLE AROUND THEM</t>
  </si>
  <si>
    <t>Individuals who are high on Structure demonstrate the attributes to create systems and processes that are in place or need to be in place in order to allow for a successful environment. They have a quick witted abiblity to determine the relationships between ideas and a tendency to enage in analyzing information for problem solving. As an Architect, they demonstrate strengths in consistency planning. They will create sustainable structures through the anticipation of potential challenges and make decisions based on consequential and critical thinking so as to not result in those they lead having to engage in "last minute fixing". At times, strong Architect individuals may appear stubborn &amp; skeptical to change and must learn to accept other methods and/or processes from others that could yield a better outcome</t>
  </si>
  <si>
    <t>This individual is autonomous in functioning independently without reliance on others. Strong Dynamos are identifed by their determination to achieve their goals and outcomes that they set for themselves and others. They succeed by perseverance, originality and a desire to do whatever is needed or wanted by they group in which they represent. Great Dynamos think on the spot when presented with a challenge and are quick in identifying and organising the resources needed to achieve an outcome. They tend to respond to praise and criticism more than others and are driven by the expectations of their group</t>
  </si>
  <si>
    <t xml:space="preserve">Individuals are high on Visionary are open to change, emperimenting and free thinking. They have a tendency to be open minded, innotiative and they seek for ways to improve the status quo &amp; cultural expectations in their environment. Where a Visionary is not afraid of trying new resolutions to problems when required, such an individual is ideal as a leader. On the flip side, having no real regards for tradition, they may have a tendency to welcome change a little too much without a clear purpose and alter everything they can to suit their own thinking style. </t>
  </si>
  <si>
    <t>SCORE</t>
  </si>
  <si>
    <t>STYLE</t>
  </si>
  <si>
    <t>DESCRIPTION SUMMARY</t>
  </si>
  <si>
    <t>DESCRIPTION OF THINKING STYLE (EN)</t>
  </si>
  <si>
    <t>DESCRIPTION OF THINKING STYLE (VN)</t>
  </si>
  <si>
    <t>Những người có điểm Tầm Nhìn cao thường cởi mở với thay đổi, thử nghiệm và tư duy tự do. Họ có xu hướng cởi mở, sáng tạo và luôn tìm kiếm cách cải thiện tình trạng hiện tại và những kỳ vọng văn hóa truyền thống trong môi trường của họ. Khi một người có Tầm Nhìn không sợ thử nghiệm những giải pháp mới khi cần thiết, người đó là người lãnh đạo lý tưởng. Ngược lại, nếu không có sự tôn trọng thực sự đối với truyền thống, họ có thể có xu hướng chào đón sự thay đổi một cách quá mức mà không có một mục đích rõ ràng và thay đổi mọi thứ để phù hợp với lối tư duy của họ.</t>
  </si>
  <si>
    <t>Cá nhân có điểm Hệ Thống cao có khả năng thiết kế các hệ thống và quy trình cần thiết để tạo ra môi trường thành công. Họ có khả năng nhanh nhạy để kết nối các ý tưởng và có xu hướng tham gia phân tích thông tin để giải quyết vấn đề. Như một Kiến trúc sư, họ thể hiện sức mạnh trong việc lập kế hoạch một cách nhất quán. Họ sẽ tạo ra các cấu trúc bền vững thông qua việc dự đoán các thách thức tiềm ẩn và đưa ra quyết định dựa trên tư duy phân tích và hậu quả để không làm cho những người mà họ lãnh đạo phải tham gia vào việc "chữa cháy ở phút chót". Đôi khi, những cá nhân có điểm mạnh về Kiến trúc có thể là người cứng nhắc và hoài nghi đối với sự thay đổi và phải học cách chấp nhận các phương pháp và/hoặc các quy trình từ những người khác để có thể mang lại kết quả tốt hơn</t>
  </si>
  <si>
    <t>Cá nhân thuộc nhóm này có khả năng làm việc độc lập, không phụ thuộc vào người khác. Người có điểm mạnh về Động lực được nhận biết thông qua sự quyết tâm để đạt được mục tiêu và kết quả mà họ đặt ra cho bản thân và cho những người khác. Họ thành công thông qua sự kiên nhẫn, sự sáng tạo và mong muốn làm bất cứ điều gì mà nhóm họ đại diện thấy cần thiết hoặc mong muốn. Những người có điểm Động lực cao có thể nghĩ ngay tại chỗ khi đối mặt với thách thức và nhanh chóng xác định và tổ chức nguồn lực cần thiết để đạt được kết quả. Họ thường phản ứng với sự khen ngợi và chỉ trích nhiều hơn so với người khác và được thúc đẩy bởi kỳ vọng từ nhóm của họ.</t>
  </si>
  <si>
    <t xml:space="preserve">The Collaborator has a strong preference and innate ability to connect with others and a strong commitment in wanting to guide those around them. They are responsive and responsible as team players and generally feel real concern for what others think or want. The common strategy taken by a Collaborator is by handling problems and challenges with consideration of others' perspectives. In doing so, they create a level of trust with others in their capacity to identify strenghts and stretches of others and leading them in the direction of a shared vision. Having a fundamental need for human interraction, their ability to empathise with others is put to good use. However so, they will not easily make decisions which work against this. </t>
  </si>
  <si>
    <t>Những người trong nhóm Hợp Tác có ưu tiên mạnh mẽ và khả năng bẩm sinh để kết nối với người khác, cũng như cam kết mạnh mẽ muốn hướng dẫn những người xung quanh họ. Họ linh hoạt và trách nhiệm khi làm việc nhóm và thường cảm thấy quan tâm đến ý kiến hoặc mong muốn của người khác. Chiến lược phổ biến mà Người Hợp tác thường áp dụng là giải quyết các vấn đề và thách thức bằng cách xem xét từ góc độ của những người khác. Để làm được việc này, họ xây dựng niềm tin với người khác về khả năng của họ trong việc xác định các điểm mạnh và điểm yếu của những người khác và dẫn dắt những người này hướng của một tầm nhìn chung. Với nhu cầu cơ bản là tương tác con người, khả năng cảm thông với người khác của họ được sử dụng một cách hiệu quả. Tuy nhiên, họ không dễ dàng đưa ra những quyết định đi ngược lại với điều này</t>
  </si>
  <si>
    <t>No</t>
  </si>
  <si>
    <t>Câu nói</t>
  </si>
  <si>
    <t>Trung Lập</t>
  </si>
  <si>
    <t>Không Đồng ý</t>
  </si>
  <si>
    <t>Đồng ý</t>
  </si>
  <si>
    <t>BẠN THUỘC NHÓM TƯ DUY:</t>
  </si>
  <si>
    <t>Tôi là một hình mẫu cho những người xung quanh về việc xây dựng một tầm nhìn</t>
  </si>
  <si>
    <t>Tôi thấy những quyết định mà tôi đưa ra là tốt nhất cho kết quả tổng thể, không phải cho cá nhân tôi.</t>
  </si>
  <si>
    <t>Tôi làm gương cho người khác khi nói đến việc chịu trách nhiệm cả khi có kết quả và không có kết quả.</t>
  </si>
  <si>
    <t>Mọi người tìm đến tôi để được hỗ trợ trong việc hiểu về năng lực của họ và làm thế nào để họ có thể tỏa sáng</t>
  </si>
  <si>
    <t>Tôi đảm nhận trách nhiệm tạo ra môi trường vật lý và tâm lý cần thiết để những người khác có thể tỏa sáng.</t>
  </si>
  <si>
    <t>Tôi có các hệ thống và quy trình mạnh mẽ để khuyến khích sự đổi mới và thích ứng với ý tưởng mới.</t>
  </si>
  <si>
    <t>Tôi giải quyết xung đột khá dễ dàng vì tôi có xu hướng đọc đúng tình huống xã hội.</t>
  </si>
  <si>
    <t>Khi hoàn thành một dự án nhóm, tôi biết mình đã làm tốt khi những người khác hợp tác.</t>
  </si>
  <si>
    <t>Tôi đặt ra các tiêu chí cụ thể cho bản thân và người khác để đạt được kết quả dự kiến.</t>
  </si>
  <si>
    <t>Khi tôi đang làm việc trong một dự án, tôi liên tục thiết lập các tiêu chí rõ ràng cho bản thân và những người khác để đạt được kết quả mong muốn</t>
  </si>
  <si>
    <t>Trong quá khứ, tôi đã luôn được mô tả là một người luôn sẵn sàng cho những cuộc nói chuyện khó khăn nhằm thúc đẩy những người khác hướng tới mục tiêu chung.</t>
  </si>
  <si>
    <t>Tôi là nguồn động viên để truyền cảm hứng cho người khác, giúp họ trở thành người xuất sắc nhất trong lĩnh vực của họ</t>
  </si>
  <si>
    <t>Tôi ra quyết định dựa trên các sự thật, không phải dựa trên cảm xúc cá nhân của mình.</t>
  </si>
  <si>
    <t>Tôi được người khác tin tưởng có khả năng hành động mà không cần hướng dẫn liên tục.</t>
  </si>
  <si>
    <t>Mọi người tin tưởng vào tôi để nhìn nhận những thách thức như là những cơ hội để đạt được mục tiêu.</t>
  </si>
  <si>
    <t>Tôi có xu hướng tìm ra giải pháp mới cho những vấn đề cũ để tăng cường năng suất của mình.</t>
  </si>
  <si>
    <t>Người khác đã nói rằng tôi là hình mẫu của sự đeo bám không ngừng trong việc hướng tới kết quả mong muốn</t>
  </si>
  <si>
    <t>Mọi người tin tưởng tôi vì tôi có sự đánh giá chân thành đối với những người trong đội nhóm của mình.</t>
  </si>
  <si>
    <t>Tôi rõ về những điểm mạnh cần thiết để tôi có thể áp dụng những điều tôi học được</t>
  </si>
  <si>
    <t>Người khác đã tin tưởng vào tôi để suy nghĩ về các chiến lược phức tạp.</t>
  </si>
  <si>
    <t>Tôi chịu trách nhiệm 100% về kết quả mà tôi đạt được thông qua việc ưu tiên công việc.</t>
  </si>
  <si>
    <t>Dựa trên kinh nghiệm hoàn thành dự án với những người khác, vai trò của tôi là hỗ trợ người khác thành công trong công việc của họ</t>
  </si>
  <si>
    <t>Người khác đã nói rằng tôi cởi mở trong việc đón nhận phản hồi và sẵn lòng thừa nhận khi mình sai</t>
  </si>
  <si>
    <t>Tôi thường dành phần lớn thời gian để đảm bảo rằng các quy trình cần thiết đã được thiết lập để đội nhóm của tôi và tôi có thể đạt được thành công.</t>
  </si>
  <si>
    <t>Tôi dễ dàng nhận thức rằng quan điểm của mình không phải là duy nhất</t>
  </si>
  <si>
    <t>Một cách mà tôi cải thiện bản thân trong công việc là học hỏi từ những người làm tốt hơn tôi trong công việc tương tự.</t>
  </si>
  <si>
    <t>Khi lập kế hoạch, tôi đảm bảo xem xét tất cả các khía cạnh của dự án để giảm thiểu mọi rủi ro tiềm ẩn.</t>
  </si>
  <si>
    <t>Sự hợp tác với người khác là quan trọng đối với tôi để đạt được kết quả của mình</t>
  </si>
  <si>
    <t>Tôi hỗ trợ người khác để họ nhận thức về tác động của công việc của họ đối với kết quả chung của toàn bộ đội ngũ.</t>
  </si>
  <si>
    <r>
      <t>Bộ câu hỏi phân tích về cách suy nghĩ (Meta Dynamics</t>
    </r>
    <r>
      <rPr>
        <b/>
        <vertAlign val="superscript"/>
        <sz val="18"/>
        <color theme="8" tint="-0.249977111117893"/>
        <rFont val="Segoe UI"/>
        <family val="2"/>
      </rPr>
      <t>TM</t>
    </r>
    <r>
      <rPr>
        <b/>
        <sz val="18"/>
        <color theme="8" tint="-0.249977111117893"/>
        <rFont val="Segoe UI"/>
        <family val="2"/>
      </rPr>
      <t xml:space="preserve"> Mini Profiling)</t>
    </r>
  </si>
  <si>
    <r>
      <rPr>
        <b/>
        <sz val="13"/>
        <color theme="1"/>
        <rFont val="Calibri"/>
        <family val="2"/>
        <scheme val="minor"/>
      </rPr>
      <t>GIỚI THIỆU</t>
    </r>
    <r>
      <rPr>
        <sz val="13"/>
        <color theme="1"/>
        <rFont val="Calibri"/>
        <family val="2"/>
        <scheme val="minor"/>
      </rPr>
      <t xml:space="preserve">
Công cụ Phân tích Meta Dynamics </t>
    </r>
    <r>
      <rPr>
        <vertAlign val="superscript"/>
        <sz val="13"/>
        <color theme="1"/>
        <rFont val="Calibri"/>
        <family val="2"/>
        <scheme val="minor"/>
      </rPr>
      <t>TM</t>
    </r>
    <r>
      <rPr>
        <sz val="13"/>
        <color theme="1"/>
        <rFont val="Calibri"/>
        <family val="2"/>
        <scheme val="minor"/>
      </rPr>
      <t xml:space="preserve"> được phát triển bởi Học Viện Khai Vấn Quốc Tế, Úc (TCI)
Đây là một bảng câu hỏi 16 chiều, đo lường cách tư duy và ưu tiên hành vi của cá nhân. Mỗi chiều liên quan đến một phần cụ thể của cách tư duy. Khác với tính cách, cách tư duy của mỗi cá nhân có thể được phát triển theo thời gian để đạt được kết quả tốt nhất. </t>
    </r>
  </si>
  <si>
    <r>
      <rPr>
        <b/>
        <sz val="13"/>
        <color theme="1"/>
        <rFont val="Calibri"/>
        <family val="2"/>
        <scheme val="minor"/>
      </rPr>
      <t xml:space="preserve">BẢNG ĐIỂM: 
</t>
    </r>
    <r>
      <rPr>
        <sz val="13"/>
        <color theme="1"/>
        <rFont val="Calibri"/>
        <family val="2"/>
        <scheme val="minor"/>
      </rPr>
      <t xml:space="preserve">Dưới đây là cách tính điểm:
Tổng điểm của mỗi danh mục sẽ được tính sau khi bạn trả lời cả 32 câu hỏi. Điểm càng cao, bạn càng nằm ở vị trí cao trong danh mục đó. Đối với mỗi câu hỏi, điểm được tính như sau:
   * Hoàn toàn Đồng ý = 4
   * Đồng ý = 3
   * Trung lập = 2
   * Không đồng ý = 1
   * Hoàn toàn Không đồng ý = 0
NGOẠI LỆ: Những câu hỏi được đánh dấu bằng dấu sao (*) sẽ được tính điểm ngược như sau:
   * Hoàn toàn Đồng ý = 0
   * Đồng ý = 1
   * Trung lập = 2
   * Không đồng ý = 3
   * Hoàn toàn Không đồng ý = 4
</t>
    </r>
  </si>
  <si>
    <t>Hoàn toàn
Đồng ý</t>
  </si>
  <si>
    <t>Hoàn toàn không đồng ý</t>
  </si>
  <si>
    <t>STYLE (VN)</t>
  </si>
  <si>
    <t>TẦM NHÌN</t>
  </si>
  <si>
    <t>KIẾN TRÚC SƯ</t>
  </si>
  <si>
    <t>ĐỘNG LỰC</t>
  </si>
  <si>
    <t>HỢP TÁC</t>
  </si>
  <si>
    <r>
      <rPr>
        <b/>
        <sz val="13"/>
        <color theme="1"/>
        <rFont val="Calibri"/>
        <family val="2"/>
        <scheme val="minor"/>
      </rPr>
      <t>CÁCH LÀM</t>
    </r>
    <r>
      <rPr>
        <sz val="13"/>
        <color theme="1"/>
        <rFont val="Calibri"/>
        <family val="2"/>
        <scheme val="minor"/>
      </rPr>
      <t xml:space="preserve">
Thang đo này là một thang đo Likert gồm 32 mục, mỗi câu trả lời sẽ được đánh giá trên một thang điểm gồm 5 điểm từ "</t>
    </r>
    <r>
      <rPr>
        <b/>
        <sz val="13"/>
        <color theme="7" tint="-0.249977111117893"/>
        <rFont val="Calibri"/>
        <family val="2"/>
        <scheme val="minor"/>
      </rPr>
      <t>Hoàn toàn</t>
    </r>
    <r>
      <rPr>
        <b/>
        <sz val="13"/>
        <color theme="1"/>
        <rFont val="Calibri"/>
        <family val="2"/>
        <scheme val="minor"/>
      </rPr>
      <t xml:space="preserve"> Đồng ý</t>
    </r>
    <r>
      <rPr>
        <sz val="13"/>
        <color theme="1"/>
        <rFont val="Calibri"/>
        <family val="2"/>
        <scheme val="minor"/>
      </rPr>
      <t>" đến "</t>
    </r>
    <r>
      <rPr>
        <b/>
        <sz val="13"/>
        <color theme="7" tint="-0.249977111117893"/>
        <rFont val="Calibri"/>
        <family val="2"/>
        <scheme val="minor"/>
      </rPr>
      <t>Hoàn toàn</t>
    </r>
    <r>
      <rPr>
        <b/>
        <sz val="13"/>
        <color theme="1"/>
        <rFont val="Calibri"/>
        <family val="2"/>
        <scheme val="minor"/>
      </rPr>
      <t xml:space="preserve"> Không Đồng ý</t>
    </r>
    <r>
      <rPr>
        <sz val="13"/>
        <color theme="1"/>
        <rFont val="Calibri"/>
        <family val="2"/>
        <scheme val="minor"/>
      </rPr>
      <t xml:space="preserve">".
Đối với mỗi câu, bạn hãy đánh dấu X vào </t>
    </r>
    <r>
      <rPr>
        <b/>
        <sz val="13"/>
        <color rgb="FFFF0000"/>
        <rFont val="Calibri"/>
        <family val="2"/>
        <scheme val="minor"/>
      </rPr>
      <t>MỘT</t>
    </r>
    <r>
      <rPr>
        <sz val="13"/>
        <color theme="1"/>
        <rFont val="Calibri"/>
        <family val="2"/>
        <scheme val="minor"/>
      </rPr>
      <t xml:space="preserve"> ô duy nhất trong cột tương ứng, là ô </t>
    </r>
    <r>
      <rPr>
        <b/>
        <sz val="13"/>
        <color theme="1"/>
        <rFont val="Calibri"/>
        <family val="2"/>
        <scheme val="minor"/>
      </rPr>
      <t>thể hiện đúng nhất</t>
    </r>
    <r>
      <rPr>
        <sz val="13"/>
        <color theme="1"/>
        <rFont val="Calibri"/>
        <family val="2"/>
        <scheme val="minor"/>
      </rPr>
      <t xml:space="preserve"> cách bạn cảm thấy về sở thích của mình.
</t>
    </r>
    <r>
      <rPr>
        <sz val="13"/>
        <color rgb="FFC00000"/>
        <rFont val="Calibri"/>
        <family val="2"/>
        <scheme val="minor"/>
      </rPr>
      <t>ĐỪNG</t>
    </r>
    <r>
      <rPr>
        <sz val="13"/>
        <color theme="1"/>
        <rFont val="Calibri"/>
        <family val="2"/>
        <scheme val="minor"/>
      </rPr>
      <t xml:space="preserve"> quên lưu tệp trong khi bạn điền thông tin</t>
    </r>
  </si>
  <si>
    <t>Tôi thường thấy thách thức khi phải đối diện với nhiều hạn chót cùng một lúc (*)</t>
  </si>
  <si>
    <t>Tôi thường gặp khó khăn khi duy trì mối quan hệ với người khác (*)</t>
  </si>
  <si>
    <t>Đôi khi, tôi mất theo dõi về tiến độ công việc của mình khi có trùng một hạn chót mới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</si>
</sst>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Segoe UI"/>
      <family val="2"/>
    </font>
    <font>
      <b/>
      <sz val="12"/>
      <color theme="1"/>
      <name val="Segoe UI"/>
      <family val="2"/>
    </font>
    <font>
      <sz val="13"/>
      <color theme="1"/>
      <name val="Calibri"/>
      <family val="2"/>
      <scheme val="minor"/>
    </font>
    <font>
      <vertAlign val="superscript"/>
      <sz val="13"/>
      <color theme="1"/>
      <name val="Calibri"/>
      <family val="2"/>
      <scheme val="minor"/>
    </font>
    <font>
      <b/>
      <sz val="13"/>
      <color theme="1"/>
      <name val="Calibri"/>
      <family val="2"/>
      <scheme val="minor"/>
    </font>
    <font>
      <b/>
      <sz val="13"/>
      <color rgb="FFFF0000"/>
      <name val="Calibri"/>
      <family val="2"/>
      <scheme val="minor"/>
    </font>
    <font>
      <b/>
      <sz val="13"/>
      <color theme="7" tint="-0.249977111117893"/>
      <name val="Calibri"/>
      <family val="2"/>
      <scheme val="minor"/>
    </font>
    <font>
      <i/>
      <sz val="11"/>
      <color rgb="FFFF0000"/>
      <name val="Segoe UI"/>
      <family val="2"/>
    </font>
    <font>
      <b/>
      <sz val="18"/>
      <color theme="8" tint="-0.249977111117893"/>
      <name val="Segoe UI"/>
      <family val="2"/>
    </font>
    <font>
      <b/>
      <sz val="16"/>
      <color theme="8" tint="-0.249977111117893"/>
      <name val="Calibri"/>
      <family val="2"/>
      <scheme val="minor"/>
    </font>
    <font>
      <sz val="11"/>
      <color rgb="FFFF0000"/>
      <name val="Segoe UI"/>
      <family val="2"/>
    </font>
    <font>
      <b/>
      <sz val="12"/>
      <color rgb="FFFF0000"/>
      <name val="Segoe UI"/>
      <family val="2"/>
    </font>
    <font>
      <b/>
      <sz val="12"/>
      <color theme="1"/>
      <name val="Calibri"/>
      <family val="2"/>
      <scheme val="minor"/>
    </font>
    <font>
      <b/>
      <sz val="14"/>
      <color theme="1"/>
      <name val="Calibri"/>
      <family val="2"/>
      <scheme val="minor"/>
    </font>
    <font>
      <sz val="12"/>
      <color theme="1"/>
      <name val="Calibri"/>
      <family val="2"/>
      <scheme val="minor"/>
    </font>
    <font>
      <sz val="12"/>
      <color theme="1"/>
      <name val="Segoe UI"/>
      <family val="2"/>
    </font>
    <font>
      <sz val="12"/>
      <color rgb="FFFF0000"/>
      <name val="Segoe UI"/>
      <family val="2"/>
    </font>
    <font>
      <b/>
      <sz val="12"/>
      <name val="Segoe UI"/>
      <family val="2"/>
    </font>
    <font>
      <i/>
      <sz val="11"/>
      <color theme="1"/>
      <name val="Calibri"/>
      <family val="2"/>
      <scheme val="minor"/>
    </font>
    <font>
      <b/>
      <i/>
      <sz val="11"/>
      <color rgb="FFC00000"/>
      <name val="Calibri"/>
      <family val="2"/>
      <scheme val="minor"/>
    </font>
    <font>
      <i/>
      <sz val="12"/>
      <color theme="1"/>
      <name val="Calibri"/>
      <family val="2"/>
      <scheme val="minor"/>
    </font>
    <font>
      <b/>
      <vertAlign val="superscript"/>
      <sz val="18"/>
      <color theme="8" tint="-0.249977111117893"/>
      <name val="Segoe UI"/>
      <family val="2"/>
    </font>
    <font>
      <sz val="13"/>
      <color rgb="FFC00000"/>
      <name val="Calibri"/>
      <family val="2"/>
      <scheme val="minor"/>
    </font>
  </fonts>
  <fills count="6">
    <fill>
      <patternFill patternType="none"/>
    </fill>
    <fill>
      <patternFill patternType="gray125"/>
    </fill>
    <fill>
      <patternFill patternType="solid">
        <fgColor theme="7"/>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C000"/>
        <bgColor indexed="64"/>
      </patternFill>
    </fill>
  </fills>
  <borders count="7">
    <border>
      <left/>
      <right/>
      <top/>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54">
    <xf numFmtId="0" fontId="0" fillId="0" borderId="0" xfId="0"/>
    <xf numFmtId="0" fontId="1" fillId="0" borderId="0" xfId="0" applyFont="1"/>
    <xf numFmtId="0" fontId="2" fillId="0" borderId="0" xfId="0" applyFont="1" applyAlignment="1">
      <alignment horizontal="center" vertical="center"/>
    </xf>
    <xf numFmtId="0" fontId="3" fillId="0" borderId="1" xfId="0" applyFont="1" applyBorder="1" applyAlignment="1">
      <alignment vertical="top" wrapText="1"/>
    </xf>
    <xf numFmtId="0" fontId="2" fillId="4"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9" fillId="0" borderId="0" xfId="0" applyFont="1"/>
    <xf numFmtId="0" fontId="10" fillId="0" borderId="0" xfId="0" applyFont="1"/>
    <xf numFmtId="0" fontId="13" fillId="0" borderId="0" xfId="0" applyFont="1"/>
    <xf numFmtId="0" fontId="0" fillId="0" borderId="0" xfId="0" applyAlignment="1">
      <alignment vertical="top" wrapText="1"/>
    </xf>
    <xf numFmtId="0" fontId="15" fillId="0" borderId="2" xfId="0" applyFont="1" applyBorder="1" applyAlignment="1">
      <alignment vertical="top" wrapText="1"/>
    </xf>
    <xf numFmtId="0" fontId="15" fillId="3" borderId="2" xfId="0" applyFont="1" applyFill="1" applyBorder="1" applyAlignment="1">
      <alignment vertical="top" wrapText="1"/>
    </xf>
    <xf numFmtId="0" fontId="15" fillId="0" borderId="2" xfId="0" applyFont="1" applyBorder="1" applyAlignment="1">
      <alignment horizontal="left" vertical="top" wrapText="1"/>
    </xf>
    <xf numFmtId="0" fontId="0" fillId="0" borderId="0" xfId="0" applyAlignment="1">
      <alignment vertical="top"/>
    </xf>
    <xf numFmtId="0" fontId="14" fillId="0" borderId="2" xfId="0" applyFont="1" applyBorder="1" applyAlignment="1">
      <alignment horizontal="center" vertical="top"/>
    </xf>
    <xf numFmtId="0" fontId="14" fillId="3" borderId="2" xfId="0" applyFont="1" applyFill="1" applyBorder="1" applyAlignment="1">
      <alignment horizontal="center" vertical="top"/>
    </xf>
    <xf numFmtId="0" fontId="13" fillId="0" borderId="2" xfId="0" applyFont="1" applyBorder="1" applyAlignment="1">
      <alignment vertical="top"/>
    </xf>
    <xf numFmtId="0" fontId="13" fillId="3" borderId="2" xfId="0" applyFont="1" applyFill="1" applyBorder="1" applyAlignment="1">
      <alignment vertical="top"/>
    </xf>
    <xf numFmtId="0" fontId="16" fillId="0" borderId="2" xfId="0" applyFont="1" applyBorder="1" applyAlignment="1">
      <alignment horizontal="center" vertical="top" wrapText="1"/>
    </xf>
    <xf numFmtId="0" fontId="16" fillId="0" borderId="2" xfId="0" applyFont="1" applyBorder="1" applyAlignment="1">
      <alignment vertical="top" wrapText="1"/>
    </xf>
    <xf numFmtId="0" fontId="16" fillId="0" borderId="0" xfId="0" applyFont="1" applyAlignment="1">
      <alignment vertical="top" wrapText="1"/>
    </xf>
    <xf numFmtId="0" fontId="16" fillId="2" borderId="2" xfId="0" applyFont="1" applyFill="1" applyBorder="1" applyAlignment="1">
      <alignment horizontal="center" vertical="top" wrapText="1"/>
    </xf>
    <xf numFmtId="0" fontId="16" fillId="0" borderId="0" xfId="0" applyFont="1"/>
    <xf numFmtId="0" fontId="19" fillId="0" borderId="0" xfId="0" applyFont="1"/>
    <xf numFmtId="0" fontId="20" fillId="0" borderId="0" xfId="0" applyFont="1" applyAlignment="1">
      <alignment horizontal="center"/>
    </xf>
    <xf numFmtId="0" fontId="13" fillId="4" borderId="2" xfId="0" applyFont="1" applyFill="1" applyBorder="1" applyAlignment="1">
      <alignment horizontal="center" vertical="top" wrapText="1"/>
    </xf>
    <xf numFmtId="0" fontId="13" fillId="4" borderId="2" xfId="0" applyFont="1" applyFill="1" applyBorder="1" applyAlignment="1">
      <alignment horizontal="center" vertical="center"/>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19" fillId="0" borderId="0" xfId="0" applyFont="1" applyAlignment="1">
      <alignment horizontal="center"/>
    </xf>
    <xf numFmtId="0" fontId="15" fillId="0" borderId="6" xfId="0" applyFont="1" applyFill="1" applyBorder="1" applyAlignment="1">
      <alignment vertical="top" wrapText="1"/>
    </xf>
    <xf numFmtId="0" fontId="20" fillId="0" borderId="0" xfId="0" applyFont="1" applyAlignment="1">
      <alignment horizontal="right"/>
    </xf>
    <xf numFmtId="0" fontId="1" fillId="0" borderId="0" xfId="0" applyFont="1" applyProtection="1"/>
    <xf numFmtId="0" fontId="11" fillId="0" borderId="0" xfId="0" applyFont="1" applyAlignment="1" applyProtection="1">
      <alignment horizontal="center"/>
    </xf>
    <xf numFmtId="0" fontId="1" fillId="3" borderId="0" xfId="0" applyFont="1" applyFill="1" applyProtection="1"/>
    <xf numFmtId="0" fontId="11" fillId="3" borderId="0" xfId="0" applyFont="1" applyFill="1" applyAlignment="1" applyProtection="1">
      <alignment horizontal="center"/>
    </xf>
    <xf numFmtId="0" fontId="8" fillId="3" borderId="0" xfId="0" applyFont="1" applyFill="1" applyAlignment="1" applyProtection="1">
      <alignment horizontal="center"/>
    </xf>
    <xf numFmtId="0" fontId="2" fillId="0" borderId="0" xfId="0" applyFont="1" applyAlignment="1" applyProtection="1">
      <alignment horizontal="center" vertical="center"/>
    </xf>
    <xf numFmtId="0" fontId="2" fillId="3" borderId="3" xfId="0"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12" fillId="3" borderId="2"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16" fillId="0" borderId="0" xfId="0" applyFont="1" applyAlignment="1" applyProtection="1">
      <alignment vertical="top" wrapText="1"/>
    </xf>
    <xf numFmtId="0" fontId="16" fillId="3" borderId="3" xfId="0" applyFont="1" applyFill="1" applyBorder="1" applyAlignment="1" applyProtection="1">
      <alignment horizontal="center" vertical="center" wrapText="1"/>
    </xf>
    <xf numFmtId="0" fontId="16" fillId="3" borderId="2" xfId="0" applyFont="1" applyFill="1" applyBorder="1" applyAlignment="1" applyProtection="1">
      <alignment vertical="top" wrapText="1"/>
    </xf>
    <xf numFmtId="0" fontId="17" fillId="3" borderId="2" xfId="0" applyFont="1" applyFill="1" applyBorder="1" applyAlignment="1" applyProtection="1">
      <alignment horizontal="center" vertical="top" wrapText="1"/>
    </xf>
    <xf numFmtId="0" fontId="16" fillId="3" borderId="2" xfId="0" applyFont="1" applyFill="1" applyBorder="1" applyAlignment="1" applyProtection="1">
      <alignment horizontal="center" vertical="top" wrapText="1"/>
    </xf>
    <xf numFmtId="0" fontId="16" fillId="5" borderId="3" xfId="0" applyFont="1" applyFill="1" applyBorder="1" applyAlignment="1" applyProtection="1">
      <alignment horizontal="center" vertical="center" wrapText="1"/>
    </xf>
    <xf numFmtId="0" fontId="16" fillId="0" borderId="0" xfId="0" applyFont="1" applyProtection="1"/>
    <xf numFmtId="0" fontId="16" fillId="3" borderId="0" xfId="0" applyFont="1" applyFill="1" applyAlignment="1" applyProtection="1">
      <alignment horizontal="center" vertical="center"/>
    </xf>
    <xf numFmtId="0" fontId="16" fillId="3" borderId="2" xfId="0" applyFont="1" applyFill="1" applyBorder="1" applyProtection="1"/>
    <xf numFmtId="0" fontId="18" fillId="3" borderId="2" xfId="0" applyFont="1" applyFill="1" applyBorder="1" applyAlignment="1" applyProtection="1">
      <alignment horizontal="center"/>
    </xf>
    <xf numFmtId="0" fontId="2" fillId="3" borderId="2" xfId="0" applyFont="1" applyFill="1" applyBorder="1" applyAlignment="1" applyProtection="1">
      <alignment horizontal="center"/>
    </xf>
  </cellXfs>
  <cellStyles count="1">
    <cellStyle name="Normal" xfId="0" builtinId="0"/>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r>
              <a:rPr lang="en-US" sz="1400" b="1" i="0" u="none" strike="noStrike" baseline="0">
                <a:solidFill>
                  <a:schemeClr val="accent1"/>
                </a:solidFill>
                <a:latin typeface="Calibri" panose="020F0502020204030204"/>
              </a:rPr>
              <a:t>Kết quả tổng quan bài trắc nghiệm về cách tư duy của bạn</a:t>
            </a:r>
          </a:p>
        </c:rich>
      </c:tx>
      <c:overlay val="0"/>
      <c:spPr>
        <a:noFill/>
        <a:ln>
          <a:noFill/>
        </a:ln>
        <a:effectLst/>
      </c:spPr>
      <c:txPr>
        <a:bodyPr rot="0" spcFirstLastPara="1" vertOverflow="ellipsis" vert="horz" wrap="square" anchor="ctr" anchorCtr="1"/>
        <a:lstStyle/>
        <a:p>
          <a:pPr>
            <a:defRPr sz="1600" b="0" i="0" u="none" strike="noStrik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'Scoring sheet'!$A$8:$A$14</c:f>
              <c:strCache>
                <c:ptCount val="7"/>
                <c:pt idx="0">
                  <c:v>VISIONARY</c:v>
                </c:pt>
                <c:pt idx="2">
                  <c:v>ARCHITECT</c:v>
                </c:pt>
                <c:pt idx="4">
                  <c:v>DYNAMO</c:v>
                </c:pt>
                <c:pt idx="6">
                  <c:v>COLLABORATOR</c:v>
                </c:pt>
              </c:strCache>
            </c:strRef>
          </c:cat>
          <c:val>
            <c:numRef>
              <c:f>'Scoring sheet'!$C$8:$C$14</c:f>
              <c:numCache>
                <c:formatCode>General</c:formatCode>
                <c:ptCount val="7"/>
                <c:pt idx="0">
                  <c:v>19</c:v>
                </c:pt>
                <c:pt idx="2">
                  <c:v>25</c:v>
                </c:pt>
                <c:pt idx="4">
                  <c:v>26</c:v>
                </c:pt>
                <c:pt idx="6">
                  <c:v>22</c:v>
                </c:pt>
              </c:numCache>
            </c:numRef>
          </c:val>
          <c:extLst>
            <c:ext xmlns:c16="http://schemas.microsoft.com/office/drawing/2014/chart" uri="{C3380CC4-5D6E-409C-BE32-E72D297353CC}">
              <c16:uniqueId val="{00000000-C454-49B0-B15D-BCA03BE62812}"/>
            </c:ext>
          </c:extLst>
        </c:ser>
        <c:dLbls>
          <c:showLegendKey val="0"/>
          <c:showVal val="0"/>
          <c:showCatName val="0"/>
          <c:showSerName val="0"/>
          <c:showPercent val="0"/>
          <c:showBubbleSize val="0"/>
        </c:dLbls>
        <c:gapWidth val="0"/>
        <c:axId val="1531493728"/>
        <c:axId val="1531836608"/>
      </c:barChart>
      <c:catAx>
        <c:axId val="153149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chemeClr val="accent1"/>
                </a:solidFill>
                <a:latin typeface="+mn-lt"/>
                <a:ea typeface="+mn-ea"/>
                <a:cs typeface="+mn-cs"/>
              </a:defRPr>
            </a:pPr>
            <a:endParaRPr lang="en-US"/>
          </a:p>
        </c:txPr>
        <c:crossAx val="1531836608"/>
        <c:crosses val="autoZero"/>
        <c:auto val="1"/>
        <c:lblAlgn val="ctr"/>
        <c:lblOffset val="100"/>
        <c:noMultiLvlLbl val="0"/>
      </c:catAx>
      <c:valAx>
        <c:axId val="1531836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53149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0</xdr:row>
      <xdr:rowOff>19050</xdr:rowOff>
    </xdr:from>
    <xdr:to>
      <xdr:col>13</xdr:col>
      <xdr:colOff>390579</xdr:colOff>
      <xdr:row>12</xdr:row>
      <xdr:rowOff>3572152</xdr:rowOff>
    </xdr:to>
    <xdr:pic>
      <xdr:nvPicPr>
        <xdr:cNvPr id="2" name="Picture 1">
          <a:extLst>
            <a:ext uri="{FF2B5EF4-FFF2-40B4-BE49-F238E27FC236}">
              <a16:creationId xmlns:a16="http://schemas.microsoft.com/office/drawing/2014/main" id="{D5025F4E-BDAF-103A-E114-AEA71A464643}"/>
            </a:ext>
          </a:extLst>
        </xdr:cNvPr>
        <xdr:cNvPicPr>
          <a:picLocks noChangeAspect="1"/>
        </xdr:cNvPicPr>
      </xdr:nvPicPr>
      <xdr:blipFill>
        <a:blip xmlns:r="http://schemas.openxmlformats.org/officeDocument/2006/relationships" r:embed="rId1"/>
        <a:stretch>
          <a:fillRect/>
        </a:stretch>
      </xdr:blipFill>
      <xdr:spPr>
        <a:xfrm>
          <a:off x="7213600" y="19050"/>
          <a:ext cx="7077129" cy="8499752"/>
        </a:xfrm>
        <a:prstGeom prst="rect">
          <a:avLst/>
        </a:prstGeom>
      </xdr:spPr>
    </xdr:pic>
    <xdr:clientData/>
  </xdr:twoCellAnchor>
  <xdr:twoCellAnchor editAs="oneCell">
    <xdr:from>
      <xdr:col>0</xdr:col>
      <xdr:colOff>0</xdr:colOff>
      <xdr:row>0</xdr:row>
      <xdr:rowOff>0</xdr:rowOff>
    </xdr:from>
    <xdr:to>
      <xdr:col>0</xdr:col>
      <xdr:colOff>6578600</xdr:colOff>
      <xdr:row>8</xdr:row>
      <xdr:rowOff>172914</xdr:rowOff>
    </xdr:to>
    <xdr:pic>
      <xdr:nvPicPr>
        <xdr:cNvPr id="3" name="Picture 2">
          <a:extLst>
            <a:ext uri="{FF2B5EF4-FFF2-40B4-BE49-F238E27FC236}">
              <a16:creationId xmlns:a16="http://schemas.microsoft.com/office/drawing/2014/main" id="{BD17D00A-9B17-6C8E-BEB3-BEC95D451871}"/>
            </a:ext>
          </a:extLst>
        </xdr:cNvPr>
        <xdr:cNvPicPr>
          <a:picLocks noChangeAspect="1"/>
        </xdr:cNvPicPr>
      </xdr:nvPicPr>
      <xdr:blipFill>
        <a:blip xmlns:r="http://schemas.openxmlformats.org/officeDocument/2006/relationships" r:embed="rId2"/>
        <a:stretch>
          <a:fillRect/>
        </a:stretch>
      </xdr:blipFill>
      <xdr:spPr>
        <a:xfrm>
          <a:off x="0" y="0"/>
          <a:ext cx="6578600" cy="1646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4584700</xdr:colOff>
      <xdr:row>6</xdr:row>
      <xdr:rowOff>42431</xdr:rowOff>
    </xdr:to>
    <xdr:pic>
      <xdr:nvPicPr>
        <xdr:cNvPr id="3" name="Picture 2">
          <a:extLst>
            <a:ext uri="{FF2B5EF4-FFF2-40B4-BE49-F238E27FC236}">
              <a16:creationId xmlns:a16="http://schemas.microsoft.com/office/drawing/2014/main" id="{816E98AD-9C17-48D8-8EDC-77E3F54900E0}"/>
            </a:ext>
          </a:extLst>
        </xdr:cNvPr>
        <xdr:cNvPicPr>
          <a:picLocks noChangeAspect="1"/>
        </xdr:cNvPicPr>
      </xdr:nvPicPr>
      <xdr:blipFill>
        <a:blip xmlns:r="http://schemas.openxmlformats.org/officeDocument/2006/relationships" r:embed="rId1"/>
        <a:stretch>
          <a:fillRect/>
        </a:stretch>
      </xdr:blipFill>
      <xdr:spPr>
        <a:xfrm>
          <a:off x="0" y="0"/>
          <a:ext cx="5194300" cy="1299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123824</xdr:colOff>
      <xdr:row>8</xdr:row>
      <xdr:rowOff>206374</xdr:rowOff>
    </xdr:from>
    <xdr:to>
      <xdr:col>7</xdr:col>
      <xdr:colOff>31750</xdr:colOff>
      <xdr:row>27</xdr:row>
      <xdr:rowOff>127000</xdr:rowOff>
    </xdr:to>
    <xdr:graphicFrame macro="">
      <xdr:nvGraphicFramePr>
        <xdr:cNvPr id="3" name="Chart 2">
          <a:extLst>
            <a:ext uri="{FF2B5EF4-FFF2-40B4-BE49-F238E27FC236}">
              <a16:creationId xmlns:a16="http://schemas.microsoft.com/office/drawing/2014/main" id="{D3E99497-1356-96EB-9379-B2575AFD7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0</xdr:colOff>
      <xdr:row>7</xdr:row>
      <xdr:rowOff>24981</xdr:rowOff>
    </xdr:to>
    <xdr:pic>
      <xdr:nvPicPr>
        <xdr:cNvPr id="4" name="Picture 3">
          <a:extLst>
            <a:ext uri="{FF2B5EF4-FFF2-40B4-BE49-F238E27FC236}">
              <a16:creationId xmlns:a16="http://schemas.microsoft.com/office/drawing/2014/main" id="{D8854BBD-8309-4274-BCEA-31DE1C68D39B}"/>
            </a:ext>
          </a:extLst>
        </xdr:cNvPr>
        <xdr:cNvPicPr>
          <a:picLocks noChangeAspect="1"/>
        </xdr:cNvPicPr>
      </xdr:nvPicPr>
      <xdr:blipFill>
        <a:blip xmlns:r="http://schemas.openxmlformats.org/officeDocument/2006/relationships" r:embed="rId2"/>
        <a:stretch>
          <a:fillRect/>
        </a:stretch>
      </xdr:blipFill>
      <xdr:spPr>
        <a:xfrm>
          <a:off x="0" y="0"/>
          <a:ext cx="5251450" cy="1314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2660650</xdr:colOff>
      <xdr:row>5</xdr:row>
      <xdr:rowOff>52670</xdr:rowOff>
    </xdr:to>
    <xdr:pic>
      <xdr:nvPicPr>
        <xdr:cNvPr id="2" name="Picture 1">
          <a:extLst>
            <a:ext uri="{FF2B5EF4-FFF2-40B4-BE49-F238E27FC236}">
              <a16:creationId xmlns:a16="http://schemas.microsoft.com/office/drawing/2014/main" id="{DACC6CD4-6D6D-47B1-A71A-CA182AD822D6}"/>
            </a:ext>
          </a:extLst>
        </xdr:cNvPr>
        <xdr:cNvPicPr>
          <a:picLocks noChangeAspect="1"/>
        </xdr:cNvPicPr>
      </xdr:nvPicPr>
      <xdr:blipFill>
        <a:blip xmlns:r="http://schemas.openxmlformats.org/officeDocument/2006/relationships" r:embed="rId1"/>
        <a:stretch>
          <a:fillRect/>
        </a:stretch>
      </xdr:blipFill>
      <xdr:spPr>
        <a:xfrm>
          <a:off x="0" y="0"/>
          <a:ext cx="3822700" cy="9734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88771-4568-4BE8-BDF7-02697A6F13AB}">
  <sheetPr codeName="Sheet1"/>
  <dimension ref="A10:A13"/>
  <sheetViews>
    <sheetView topLeftCell="A4" zoomScale="70" zoomScaleNormal="70" workbookViewId="0">
      <selection activeCell="O11" sqref="O11"/>
    </sheetView>
  </sheetViews>
  <sheetFormatPr defaultRowHeight="14.5" x14ac:dyDescent="0.35"/>
  <cols>
    <col min="1" max="1" width="94.26953125" customWidth="1"/>
  </cols>
  <sheetData>
    <row r="10" spans="1:1" ht="10.5" customHeight="1" thickBot="1" x14ac:dyDescent="0.4"/>
    <row r="11" spans="1:1" ht="122" customHeight="1" thickBot="1" x14ac:dyDescent="0.4">
      <c r="A11" s="3" t="s">
        <v>70</v>
      </c>
    </row>
    <row r="12" spans="1:1" ht="126.5" customHeight="1" thickBot="1" x14ac:dyDescent="0.4">
      <c r="A12" s="3" t="s">
        <v>79</v>
      </c>
    </row>
    <row r="13" spans="1:1" ht="282" customHeight="1" thickBot="1" x14ac:dyDescent="0.4">
      <c r="A13" s="3" t="s">
        <v>71</v>
      </c>
    </row>
  </sheetData>
  <sheetProtection algorithmName="SHA-512" hashValue="M5BNRDpOaor2bJJMW0gZ2wyGt1ZHpd69zy8mSjGV2fXZ9Fs5McJP8aXFx1oLrNfioMCxIbhiVYvoaAsJabRS9Q==" saltValue="XmmnBL6Ong6gRsiz4LyxXA==" spinCount="100000" sheet="1" objects="1" scenarios="1" insertColumns="0" insertRows="0" insertHyperlinks="0" deleteColumns="0" deleteRow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DF32-469E-4758-8152-172860BBB8FB}">
  <sheetPr codeName="Sheet2"/>
  <dimension ref="A7:S42"/>
  <sheetViews>
    <sheetView workbookViewId="0">
      <pane xSplit="2" ySplit="9" topLeftCell="C13" activePane="bottomRight" state="frozen"/>
      <selection pane="topRight" activeCell="C1" sqref="C1"/>
      <selection pane="bottomLeft" activeCell="A5" sqref="A5"/>
      <selection pane="bottomRight" activeCell="H1" sqref="H1"/>
    </sheetView>
  </sheetViews>
  <sheetFormatPr defaultRowHeight="16.5" x14ac:dyDescent="0.45"/>
  <cols>
    <col min="1" max="1" width="8.7265625" style="1"/>
    <col min="2" max="2" width="73.54296875" style="1" customWidth="1"/>
    <col min="3" max="6" width="13.1796875" style="1" customWidth="1"/>
    <col min="7" max="7" width="12.54296875" style="1" customWidth="1"/>
    <col min="8" max="8" width="7" style="33" customWidth="1"/>
    <col min="9" max="9" width="11.81640625" style="33" hidden="1" customWidth="1"/>
    <col min="10" max="10" width="12.36328125" style="33" hidden="1" customWidth="1"/>
    <col min="11" max="11" width="11.90625" style="34" hidden="1" customWidth="1"/>
    <col min="12" max="12" width="15.26953125" style="33" hidden="1" customWidth="1"/>
    <col min="13" max="13" width="15.08984375" style="33" hidden="1" customWidth="1"/>
    <col min="14" max="14" width="15.54296875" style="33" hidden="1" customWidth="1"/>
    <col min="15" max="15" width="15.90625" style="33" hidden="1" customWidth="1"/>
    <col min="16" max="19" width="8.7265625" style="33"/>
    <col min="20" max="16384" width="8.7265625" style="1"/>
  </cols>
  <sheetData>
    <row r="7" spans="1:19" ht="33.5" customHeight="1" x14ac:dyDescent="0.65">
      <c r="A7" s="6" t="s">
        <v>69</v>
      </c>
    </row>
    <row r="8" spans="1:19" ht="19" customHeight="1" x14ac:dyDescent="0.45">
      <c r="I8" s="35"/>
      <c r="J8" s="35"/>
      <c r="K8" s="36"/>
      <c r="L8" s="37" t="s">
        <v>0</v>
      </c>
      <c r="M8" s="37" t="s">
        <v>10</v>
      </c>
      <c r="N8" s="37" t="s">
        <v>11</v>
      </c>
      <c r="O8" s="37" t="s">
        <v>4</v>
      </c>
    </row>
    <row r="9" spans="1:19" s="2" customFormat="1" ht="52.5" x14ac:dyDescent="0.35">
      <c r="A9" s="4" t="s">
        <v>34</v>
      </c>
      <c r="B9" s="4" t="s">
        <v>35</v>
      </c>
      <c r="C9" s="5" t="s">
        <v>72</v>
      </c>
      <c r="D9" s="5" t="s">
        <v>38</v>
      </c>
      <c r="E9" s="5" t="s">
        <v>36</v>
      </c>
      <c r="F9" s="5" t="s">
        <v>37</v>
      </c>
      <c r="G9" s="5" t="s">
        <v>73</v>
      </c>
      <c r="H9" s="38"/>
      <c r="I9" s="39" t="s">
        <v>1</v>
      </c>
      <c r="J9" s="40" t="s">
        <v>5</v>
      </c>
      <c r="K9" s="41" t="s">
        <v>2</v>
      </c>
      <c r="L9" s="42" t="s">
        <v>6</v>
      </c>
      <c r="M9" s="42" t="s">
        <v>7</v>
      </c>
      <c r="N9" s="42" t="s">
        <v>8</v>
      </c>
      <c r="O9" s="42" t="s">
        <v>9</v>
      </c>
      <c r="P9" s="38"/>
      <c r="Q9" s="38"/>
      <c r="R9" s="38"/>
      <c r="S9" s="38"/>
    </row>
    <row r="10" spans="1:19" s="20" customFormat="1" ht="33" customHeight="1" x14ac:dyDescent="0.35">
      <c r="A10" s="18">
        <v>1</v>
      </c>
      <c r="B10" s="19" t="s">
        <v>40</v>
      </c>
      <c r="C10" s="18"/>
      <c r="D10" s="18"/>
      <c r="E10" s="18" t="s">
        <v>3</v>
      </c>
      <c r="F10" s="18"/>
      <c r="G10" s="18"/>
      <c r="H10" s="43"/>
      <c r="I10" s="44">
        <f>IF(C10="X", 4, IF(D10="X", 3, IF(E10="X", 2, IF(F10="X", 1, IF(G10="X", 0, "")))))</f>
        <v>2</v>
      </c>
      <c r="J10" s="45" t="b">
        <f>IF(COUNTA(C10:G10)&gt;1,FALSE,TRUE)</f>
        <v>1</v>
      </c>
      <c r="K10" s="46" t="s">
        <v>0</v>
      </c>
      <c r="L10" s="47">
        <f>IF($K10=L$8,$I10,"")</f>
        <v>2</v>
      </c>
      <c r="M10" s="47" t="str">
        <f t="shared" ref="M10:O25" si="0">IF($K10=M$8,$I10,"")</f>
        <v/>
      </c>
      <c r="N10" s="47" t="str">
        <f t="shared" si="0"/>
        <v/>
      </c>
      <c r="O10" s="47" t="str">
        <f t="shared" si="0"/>
        <v/>
      </c>
      <c r="P10" s="43"/>
      <c r="Q10" s="43"/>
      <c r="R10" s="43"/>
      <c r="S10" s="43"/>
    </row>
    <row r="11" spans="1:19" s="20" customFormat="1" ht="33" customHeight="1" x14ac:dyDescent="0.35">
      <c r="A11" s="18">
        <v>2</v>
      </c>
      <c r="B11" s="19" t="s">
        <v>41</v>
      </c>
      <c r="C11" s="18" t="s">
        <v>3</v>
      </c>
      <c r="D11" s="18"/>
      <c r="E11" s="18"/>
      <c r="F11" s="18"/>
      <c r="G11" s="18"/>
      <c r="H11" s="43"/>
      <c r="I11" s="44">
        <f t="shared" ref="I11:I15" si="1">IF(C11="X", 4, IF(D11="X", 3, IF(E11="X", 2, IF(F11="X", 1, IF(G11="X", 0, "")))))</f>
        <v>4</v>
      </c>
      <c r="J11" s="45" t="b">
        <f t="shared" ref="J11:J41" si="2">IF(COUNTA(C11:G11)&gt;1,FALSE,TRUE)</f>
        <v>1</v>
      </c>
      <c r="K11" s="46" t="s">
        <v>10</v>
      </c>
      <c r="L11" s="47" t="str">
        <f t="shared" ref="L11:O41" si="3">IF($K11=L$8,$I11,"")</f>
        <v/>
      </c>
      <c r="M11" s="47">
        <f t="shared" si="0"/>
        <v>4</v>
      </c>
      <c r="N11" s="47" t="str">
        <f t="shared" si="0"/>
        <v/>
      </c>
      <c r="O11" s="47" t="str">
        <f t="shared" si="0"/>
        <v/>
      </c>
      <c r="P11" s="43"/>
      <c r="Q11" s="43"/>
      <c r="R11" s="43"/>
      <c r="S11" s="43"/>
    </row>
    <row r="12" spans="1:19" s="20" customFormat="1" ht="33" customHeight="1" x14ac:dyDescent="0.35">
      <c r="A12" s="18">
        <v>3</v>
      </c>
      <c r="B12" s="19" t="s">
        <v>42</v>
      </c>
      <c r="C12" s="18" t="s">
        <v>3</v>
      </c>
      <c r="D12" s="18"/>
      <c r="E12" s="18"/>
      <c r="F12" s="18"/>
      <c r="G12" s="18"/>
      <c r="H12" s="43"/>
      <c r="I12" s="44">
        <f t="shared" si="1"/>
        <v>4</v>
      </c>
      <c r="J12" s="45" t="b">
        <f t="shared" si="2"/>
        <v>1</v>
      </c>
      <c r="K12" s="46" t="s">
        <v>11</v>
      </c>
      <c r="L12" s="47" t="str">
        <f t="shared" si="3"/>
        <v/>
      </c>
      <c r="M12" s="47" t="str">
        <f t="shared" si="0"/>
        <v/>
      </c>
      <c r="N12" s="47">
        <f t="shared" si="0"/>
        <v>4</v>
      </c>
      <c r="O12" s="47" t="str">
        <f t="shared" si="0"/>
        <v/>
      </c>
      <c r="P12" s="43"/>
      <c r="Q12" s="43"/>
      <c r="R12" s="43"/>
      <c r="S12" s="43"/>
    </row>
    <row r="13" spans="1:19" s="20" customFormat="1" ht="33" customHeight="1" x14ac:dyDescent="0.35">
      <c r="A13" s="18">
        <v>4</v>
      </c>
      <c r="B13" s="19" t="s">
        <v>43</v>
      </c>
      <c r="C13" s="18" t="s">
        <v>3</v>
      </c>
      <c r="D13" s="18"/>
      <c r="E13" s="18"/>
      <c r="F13" s="18"/>
      <c r="G13" s="18"/>
      <c r="H13" s="43"/>
      <c r="I13" s="44">
        <f t="shared" si="1"/>
        <v>4</v>
      </c>
      <c r="J13" s="45" t="b">
        <f t="shared" si="2"/>
        <v>1</v>
      </c>
      <c r="K13" s="46" t="s">
        <v>4</v>
      </c>
      <c r="L13" s="47" t="str">
        <f t="shared" si="3"/>
        <v/>
      </c>
      <c r="M13" s="47" t="str">
        <f t="shared" si="0"/>
        <v/>
      </c>
      <c r="N13" s="47" t="str">
        <f t="shared" si="0"/>
        <v/>
      </c>
      <c r="O13" s="47">
        <f t="shared" si="0"/>
        <v>4</v>
      </c>
      <c r="P13" s="43"/>
      <c r="Q13" s="43"/>
      <c r="R13" s="43"/>
      <c r="S13" s="43"/>
    </row>
    <row r="14" spans="1:19" s="20" customFormat="1" ht="33" customHeight="1" x14ac:dyDescent="0.35">
      <c r="A14" s="18">
        <v>5</v>
      </c>
      <c r="B14" s="19" t="s">
        <v>44</v>
      </c>
      <c r="C14" s="18"/>
      <c r="D14" s="18"/>
      <c r="E14" s="18" t="s">
        <v>3</v>
      </c>
      <c r="F14" s="18"/>
      <c r="G14" s="18"/>
      <c r="H14" s="43"/>
      <c r="I14" s="44">
        <f t="shared" si="1"/>
        <v>2</v>
      </c>
      <c r="J14" s="45" t="b">
        <f t="shared" si="2"/>
        <v>1</v>
      </c>
      <c r="K14" s="46" t="s">
        <v>0</v>
      </c>
      <c r="L14" s="47">
        <f t="shared" si="3"/>
        <v>2</v>
      </c>
      <c r="M14" s="47" t="str">
        <f t="shared" si="0"/>
        <v/>
      </c>
      <c r="N14" s="47" t="str">
        <f t="shared" si="0"/>
        <v/>
      </c>
      <c r="O14" s="47" t="str">
        <f t="shared" si="0"/>
        <v/>
      </c>
      <c r="P14" s="43"/>
      <c r="Q14" s="43"/>
      <c r="R14" s="43"/>
      <c r="S14" s="43"/>
    </row>
    <row r="15" spans="1:19" s="20" customFormat="1" ht="33" customHeight="1" x14ac:dyDescent="0.35">
      <c r="A15" s="18">
        <v>6</v>
      </c>
      <c r="B15" s="19" t="s">
        <v>45</v>
      </c>
      <c r="C15" s="18"/>
      <c r="D15" s="18" t="s">
        <v>3</v>
      </c>
      <c r="E15" s="18"/>
      <c r="F15" s="18"/>
      <c r="G15" s="18"/>
      <c r="H15" s="43"/>
      <c r="I15" s="44">
        <f t="shared" si="1"/>
        <v>3</v>
      </c>
      <c r="J15" s="45" t="b">
        <f t="shared" si="2"/>
        <v>1</v>
      </c>
      <c r="K15" s="46" t="s">
        <v>10</v>
      </c>
      <c r="L15" s="47" t="str">
        <f t="shared" si="3"/>
        <v/>
      </c>
      <c r="M15" s="47">
        <f t="shared" si="0"/>
        <v>3</v>
      </c>
      <c r="N15" s="47" t="str">
        <f t="shared" si="0"/>
        <v/>
      </c>
      <c r="O15" s="47" t="str">
        <f t="shared" si="0"/>
        <v/>
      </c>
      <c r="P15" s="43"/>
      <c r="Q15" s="43"/>
      <c r="R15" s="43"/>
      <c r="S15" s="43"/>
    </row>
    <row r="16" spans="1:19" s="20" customFormat="1" ht="33" customHeight="1" x14ac:dyDescent="0.35">
      <c r="A16" s="21">
        <v>7</v>
      </c>
      <c r="B16" s="19" t="s">
        <v>80</v>
      </c>
      <c r="C16" s="18"/>
      <c r="D16" s="18"/>
      <c r="E16" s="18"/>
      <c r="F16" s="18" t="s">
        <v>3</v>
      </c>
      <c r="G16" s="18"/>
      <c r="H16" s="43"/>
      <c r="I16" s="48">
        <f>IF(C16="X", 0, IF(D16="X", 1, IF(E16="X", 2, IF(F16="X", 3, IF(G16="X", 4, "")))))</f>
        <v>3</v>
      </c>
      <c r="J16" s="45" t="b">
        <f t="shared" si="2"/>
        <v>1</v>
      </c>
      <c r="K16" s="46" t="s">
        <v>11</v>
      </c>
      <c r="L16" s="47" t="str">
        <f t="shared" si="3"/>
        <v/>
      </c>
      <c r="M16" s="47" t="str">
        <f t="shared" si="0"/>
        <v/>
      </c>
      <c r="N16" s="47">
        <f t="shared" si="0"/>
        <v>3</v>
      </c>
      <c r="O16" s="47" t="str">
        <f t="shared" si="0"/>
        <v/>
      </c>
      <c r="P16" s="43"/>
      <c r="Q16" s="43"/>
      <c r="R16" s="43"/>
      <c r="S16" s="43"/>
    </row>
    <row r="17" spans="1:19" s="20" customFormat="1" ht="33" customHeight="1" x14ac:dyDescent="0.35">
      <c r="A17" s="18">
        <v>8</v>
      </c>
      <c r="B17" s="19" t="s">
        <v>46</v>
      </c>
      <c r="C17" s="18"/>
      <c r="D17" s="18"/>
      <c r="E17" s="18" t="s">
        <v>3</v>
      </c>
      <c r="F17" s="18"/>
      <c r="G17" s="18"/>
      <c r="H17" s="43"/>
      <c r="I17" s="44">
        <f t="shared" ref="I17:I24" si="4">IF(C17="X", 4, IF(D17="X", 3, IF(E17="X", 2, IF(F17="X", 1, IF(G17="X", 0, "")))))</f>
        <v>2</v>
      </c>
      <c r="J17" s="45" t="b">
        <f t="shared" si="2"/>
        <v>1</v>
      </c>
      <c r="K17" s="46" t="s">
        <v>4</v>
      </c>
      <c r="L17" s="47" t="str">
        <f t="shared" si="3"/>
        <v/>
      </c>
      <c r="M17" s="47" t="str">
        <f t="shared" si="0"/>
        <v/>
      </c>
      <c r="N17" s="47" t="str">
        <f t="shared" si="0"/>
        <v/>
      </c>
      <c r="O17" s="47">
        <f t="shared" si="0"/>
        <v>2</v>
      </c>
      <c r="P17" s="43"/>
      <c r="Q17" s="43"/>
      <c r="R17" s="43"/>
      <c r="S17" s="43"/>
    </row>
    <row r="18" spans="1:19" s="20" customFormat="1" ht="33" customHeight="1" x14ac:dyDescent="0.35">
      <c r="A18" s="18">
        <v>9</v>
      </c>
      <c r="B18" s="19" t="s">
        <v>47</v>
      </c>
      <c r="C18" s="18"/>
      <c r="D18" s="18" t="s">
        <v>3</v>
      </c>
      <c r="E18" s="18"/>
      <c r="F18" s="18"/>
      <c r="G18" s="18"/>
      <c r="H18" s="43"/>
      <c r="I18" s="44">
        <f t="shared" si="4"/>
        <v>3</v>
      </c>
      <c r="J18" s="45" t="b">
        <f t="shared" si="2"/>
        <v>1</v>
      </c>
      <c r="K18" s="46" t="s">
        <v>0</v>
      </c>
      <c r="L18" s="47">
        <f t="shared" si="3"/>
        <v>3</v>
      </c>
      <c r="M18" s="47" t="str">
        <f t="shared" si="0"/>
        <v/>
      </c>
      <c r="N18" s="47" t="str">
        <f t="shared" si="0"/>
        <v/>
      </c>
      <c r="O18" s="47" t="str">
        <f t="shared" si="0"/>
        <v/>
      </c>
      <c r="P18" s="43"/>
      <c r="Q18" s="43"/>
      <c r="R18" s="43"/>
      <c r="S18" s="43"/>
    </row>
    <row r="19" spans="1:19" s="20" customFormat="1" ht="33" customHeight="1" x14ac:dyDescent="0.35">
      <c r="A19" s="18">
        <v>10</v>
      </c>
      <c r="B19" s="19" t="s">
        <v>48</v>
      </c>
      <c r="C19" s="18"/>
      <c r="D19" s="18" t="s">
        <v>3</v>
      </c>
      <c r="E19" s="18"/>
      <c r="F19" s="18"/>
      <c r="G19" s="18"/>
      <c r="H19" s="43"/>
      <c r="I19" s="44">
        <f t="shared" si="4"/>
        <v>3</v>
      </c>
      <c r="J19" s="45" t="b">
        <f t="shared" si="2"/>
        <v>1</v>
      </c>
      <c r="K19" s="46" t="s">
        <v>10</v>
      </c>
      <c r="L19" s="47" t="str">
        <f t="shared" si="3"/>
        <v/>
      </c>
      <c r="M19" s="47">
        <f t="shared" si="0"/>
        <v>3</v>
      </c>
      <c r="N19" s="47" t="str">
        <f t="shared" si="0"/>
        <v/>
      </c>
      <c r="O19" s="47" t="str">
        <f t="shared" si="0"/>
        <v/>
      </c>
      <c r="P19" s="43"/>
      <c r="Q19" s="43"/>
      <c r="R19" s="43"/>
      <c r="S19" s="43"/>
    </row>
    <row r="20" spans="1:19" s="20" customFormat="1" ht="33" customHeight="1" x14ac:dyDescent="0.35">
      <c r="A20" s="18">
        <v>11</v>
      </c>
      <c r="B20" s="19" t="s">
        <v>49</v>
      </c>
      <c r="C20" s="18" t="s">
        <v>3</v>
      </c>
      <c r="D20" s="18"/>
      <c r="E20" s="18"/>
      <c r="F20" s="18"/>
      <c r="G20" s="18"/>
      <c r="H20" s="43"/>
      <c r="I20" s="44">
        <f t="shared" si="4"/>
        <v>4</v>
      </c>
      <c r="J20" s="45" t="b">
        <f t="shared" si="2"/>
        <v>1</v>
      </c>
      <c r="K20" s="46" t="s">
        <v>11</v>
      </c>
      <c r="L20" s="47" t="str">
        <f t="shared" si="3"/>
        <v/>
      </c>
      <c r="M20" s="47" t="str">
        <f t="shared" si="0"/>
        <v/>
      </c>
      <c r="N20" s="47">
        <f t="shared" si="0"/>
        <v>4</v>
      </c>
      <c r="O20" s="47" t="str">
        <f t="shared" si="0"/>
        <v/>
      </c>
      <c r="P20" s="43"/>
      <c r="Q20" s="43"/>
      <c r="R20" s="43"/>
      <c r="S20" s="43"/>
    </row>
    <row r="21" spans="1:19" s="20" customFormat="1" ht="33" customHeight="1" x14ac:dyDescent="0.35">
      <c r="A21" s="18">
        <v>12</v>
      </c>
      <c r="B21" s="19" t="s">
        <v>50</v>
      </c>
      <c r="C21" s="18"/>
      <c r="D21" s="18"/>
      <c r="E21" s="18" t="s">
        <v>3</v>
      </c>
      <c r="F21" s="18"/>
      <c r="G21" s="18"/>
      <c r="H21" s="43"/>
      <c r="I21" s="44">
        <f t="shared" si="4"/>
        <v>2</v>
      </c>
      <c r="J21" s="45" t="b">
        <f t="shared" si="2"/>
        <v>1</v>
      </c>
      <c r="K21" s="46" t="s">
        <v>4</v>
      </c>
      <c r="L21" s="47" t="str">
        <f t="shared" si="3"/>
        <v/>
      </c>
      <c r="M21" s="47" t="str">
        <f t="shared" si="0"/>
        <v/>
      </c>
      <c r="N21" s="47" t="str">
        <f t="shared" si="0"/>
        <v/>
      </c>
      <c r="O21" s="47">
        <f t="shared" si="0"/>
        <v>2</v>
      </c>
      <c r="P21" s="43"/>
      <c r="Q21" s="43"/>
      <c r="R21" s="43"/>
      <c r="S21" s="43"/>
    </row>
    <row r="22" spans="1:19" s="20" customFormat="1" ht="33" customHeight="1" x14ac:dyDescent="0.35">
      <c r="A22" s="18">
        <v>13</v>
      </c>
      <c r="B22" s="19" t="s">
        <v>51</v>
      </c>
      <c r="C22" s="18"/>
      <c r="D22" s="18"/>
      <c r="E22" s="18" t="s">
        <v>3</v>
      </c>
      <c r="F22" s="18"/>
      <c r="G22" s="18"/>
      <c r="H22" s="43"/>
      <c r="I22" s="44">
        <f t="shared" si="4"/>
        <v>2</v>
      </c>
      <c r="J22" s="45" t="b">
        <f t="shared" si="2"/>
        <v>1</v>
      </c>
      <c r="K22" s="46" t="s">
        <v>0</v>
      </c>
      <c r="L22" s="47">
        <f t="shared" si="3"/>
        <v>2</v>
      </c>
      <c r="M22" s="47" t="str">
        <f t="shared" si="0"/>
        <v/>
      </c>
      <c r="N22" s="47" t="str">
        <f t="shared" si="0"/>
        <v/>
      </c>
      <c r="O22" s="47" t="str">
        <f t="shared" si="0"/>
        <v/>
      </c>
      <c r="P22" s="43"/>
      <c r="Q22" s="43"/>
      <c r="R22" s="43"/>
      <c r="S22" s="43"/>
    </row>
    <row r="23" spans="1:19" s="20" customFormat="1" ht="33" customHeight="1" x14ac:dyDescent="0.35">
      <c r="A23" s="18">
        <v>14</v>
      </c>
      <c r="B23" s="19" t="s">
        <v>52</v>
      </c>
      <c r="C23" s="18"/>
      <c r="D23" s="18" t="s">
        <v>3</v>
      </c>
      <c r="E23" s="18"/>
      <c r="F23" s="18"/>
      <c r="G23" s="18"/>
      <c r="H23" s="43"/>
      <c r="I23" s="44">
        <f t="shared" si="4"/>
        <v>3</v>
      </c>
      <c r="J23" s="45" t="b">
        <f t="shared" si="2"/>
        <v>1</v>
      </c>
      <c r="K23" s="46" t="s">
        <v>10</v>
      </c>
      <c r="L23" s="47" t="str">
        <f t="shared" si="3"/>
        <v/>
      </c>
      <c r="M23" s="47">
        <f t="shared" si="0"/>
        <v>3</v>
      </c>
      <c r="N23" s="47" t="str">
        <f t="shared" si="0"/>
        <v/>
      </c>
      <c r="O23" s="47" t="str">
        <f t="shared" si="0"/>
        <v/>
      </c>
      <c r="P23" s="43"/>
      <c r="Q23" s="43"/>
      <c r="R23" s="43"/>
      <c r="S23" s="43"/>
    </row>
    <row r="24" spans="1:19" s="20" customFormat="1" ht="33" customHeight="1" x14ac:dyDescent="0.35">
      <c r="A24" s="18">
        <v>15</v>
      </c>
      <c r="B24" s="19" t="s">
        <v>53</v>
      </c>
      <c r="C24" s="18" t="s">
        <v>3</v>
      </c>
      <c r="D24" s="18"/>
      <c r="E24" s="18"/>
      <c r="F24" s="18"/>
      <c r="G24" s="18"/>
      <c r="H24" s="43"/>
      <c r="I24" s="44">
        <f t="shared" si="4"/>
        <v>4</v>
      </c>
      <c r="J24" s="45" t="b">
        <f t="shared" si="2"/>
        <v>1</v>
      </c>
      <c r="K24" s="46" t="s">
        <v>11</v>
      </c>
      <c r="L24" s="47" t="str">
        <f t="shared" si="3"/>
        <v/>
      </c>
      <c r="M24" s="47" t="str">
        <f t="shared" si="0"/>
        <v/>
      </c>
      <c r="N24" s="47">
        <f t="shared" si="0"/>
        <v>4</v>
      </c>
      <c r="O24" s="47" t="str">
        <f t="shared" si="0"/>
        <v/>
      </c>
      <c r="P24" s="43"/>
      <c r="Q24" s="43"/>
      <c r="R24" s="43"/>
      <c r="S24" s="43"/>
    </row>
    <row r="25" spans="1:19" s="20" customFormat="1" ht="33" customHeight="1" x14ac:dyDescent="0.35">
      <c r="A25" s="21">
        <v>16</v>
      </c>
      <c r="B25" s="19" t="s">
        <v>81</v>
      </c>
      <c r="C25" s="18"/>
      <c r="D25" s="18"/>
      <c r="E25" s="18"/>
      <c r="F25" s="18" t="s">
        <v>3</v>
      </c>
      <c r="G25" s="18"/>
      <c r="H25" s="43"/>
      <c r="I25" s="48">
        <f>IF(C25="X", 0, IF(D25="X", 1, IF(E25="X", 2, IF(F25="X", 3, IF(G25="X", 4, "")))))</f>
        <v>3</v>
      </c>
      <c r="J25" s="45" t="b">
        <f t="shared" si="2"/>
        <v>1</v>
      </c>
      <c r="K25" s="46" t="s">
        <v>4</v>
      </c>
      <c r="L25" s="47" t="str">
        <f t="shared" si="3"/>
        <v/>
      </c>
      <c r="M25" s="47" t="str">
        <f t="shared" si="0"/>
        <v/>
      </c>
      <c r="N25" s="47" t="str">
        <f t="shared" si="0"/>
        <v/>
      </c>
      <c r="O25" s="47">
        <f t="shared" si="0"/>
        <v>3</v>
      </c>
      <c r="P25" s="43"/>
      <c r="Q25" s="43"/>
      <c r="R25" s="43"/>
      <c r="S25" s="43"/>
    </row>
    <row r="26" spans="1:19" s="20" customFormat="1" ht="33" customHeight="1" x14ac:dyDescent="0.35">
      <c r="A26" s="18">
        <v>17</v>
      </c>
      <c r="B26" s="19" t="s">
        <v>54</v>
      </c>
      <c r="C26" s="18"/>
      <c r="D26" s="18" t="s">
        <v>3</v>
      </c>
      <c r="E26" s="18"/>
      <c r="F26" s="18"/>
      <c r="G26" s="18"/>
      <c r="H26" s="43"/>
      <c r="I26" s="44">
        <f t="shared" ref="I26:I35" si="5">IF(C26="X", 4, IF(D26="X", 3, IF(E26="X", 2, IF(F26="X", 1, IF(G26="X", 0, "")))))</f>
        <v>3</v>
      </c>
      <c r="J26" s="45" t="b">
        <f t="shared" si="2"/>
        <v>1</v>
      </c>
      <c r="K26" s="46" t="s">
        <v>0</v>
      </c>
      <c r="L26" s="47">
        <f t="shared" si="3"/>
        <v>3</v>
      </c>
      <c r="M26" s="47" t="str">
        <f t="shared" si="3"/>
        <v/>
      </c>
      <c r="N26" s="47" t="str">
        <f t="shared" si="3"/>
        <v/>
      </c>
      <c r="O26" s="47" t="str">
        <f t="shared" si="3"/>
        <v/>
      </c>
      <c r="P26" s="43"/>
      <c r="Q26" s="43"/>
      <c r="R26" s="43"/>
      <c r="S26" s="43"/>
    </row>
    <row r="27" spans="1:19" s="20" customFormat="1" ht="33" customHeight="1" x14ac:dyDescent="0.35">
      <c r="A27" s="18">
        <v>18</v>
      </c>
      <c r="B27" s="19" t="s">
        <v>55</v>
      </c>
      <c r="C27" s="18"/>
      <c r="D27" s="18" t="s">
        <v>3</v>
      </c>
      <c r="E27" s="18"/>
      <c r="F27" s="18"/>
      <c r="G27" s="18"/>
      <c r="H27" s="43"/>
      <c r="I27" s="44">
        <f t="shared" si="5"/>
        <v>3</v>
      </c>
      <c r="J27" s="45" t="b">
        <f t="shared" si="2"/>
        <v>1</v>
      </c>
      <c r="K27" s="46" t="s">
        <v>10</v>
      </c>
      <c r="L27" s="47" t="str">
        <f t="shared" si="3"/>
        <v/>
      </c>
      <c r="M27" s="47">
        <f t="shared" si="3"/>
        <v>3</v>
      </c>
      <c r="N27" s="47" t="str">
        <f t="shared" si="3"/>
        <v/>
      </c>
      <c r="O27" s="47" t="str">
        <f t="shared" si="3"/>
        <v/>
      </c>
      <c r="P27" s="43"/>
      <c r="Q27" s="43"/>
      <c r="R27" s="43"/>
      <c r="S27" s="43"/>
    </row>
    <row r="28" spans="1:19" s="20" customFormat="1" ht="33" customHeight="1" x14ac:dyDescent="0.35">
      <c r="A28" s="18">
        <v>19</v>
      </c>
      <c r="B28" s="19" t="s">
        <v>56</v>
      </c>
      <c r="C28" s="18"/>
      <c r="D28" s="18"/>
      <c r="E28" s="18" t="s">
        <v>3</v>
      </c>
      <c r="F28" s="18"/>
      <c r="G28" s="18"/>
      <c r="H28" s="43"/>
      <c r="I28" s="44">
        <f t="shared" si="5"/>
        <v>2</v>
      </c>
      <c r="J28" s="45" t="b">
        <f t="shared" si="2"/>
        <v>1</v>
      </c>
      <c r="K28" s="46" t="s">
        <v>11</v>
      </c>
      <c r="L28" s="47" t="str">
        <f t="shared" si="3"/>
        <v/>
      </c>
      <c r="M28" s="47" t="str">
        <f t="shared" si="3"/>
        <v/>
      </c>
      <c r="N28" s="47">
        <f t="shared" si="3"/>
        <v>2</v>
      </c>
      <c r="O28" s="47" t="str">
        <f t="shared" si="3"/>
        <v/>
      </c>
      <c r="P28" s="43"/>
      <c r="Q28" s="43"/>
      <c r="R28" s="43"/>
      <c r="S28" s="43"/>
    </row>
    <row r="29" spans="1:19" s="20" customFormat="1" ht="33" customHeight="1" x14ac:dyDescent="0.35">
      <c r="A29" s="18">
        <v>20</v>
      </c>
      <c r="B29" s="19" t="s">
        <v>57</v>
      </c>
      <c r="C29" s="18"/>
      <c r="D29" s="18" t="s">
        <v>3</v>
      </c>
      <c r="E29" s="18"/>
      <c r="F29" s="18"/>
      <c r="G29" s="18"/>
      <c r="H29" s="43"/>
      <c r="I29" s="44">
        <f t="shared" si="5"/>
        <v>3</v>
      </c>
      <c r="J29" s="45" t="b">
        <f t="shared" si="2"/>
        <v>1</v>
      </c>
      <c r="K29" s="46" t="s">
        <v>4</v>
      </c>
      <c r="L29" s="47" t="str">
        <f t="shared" si="3"/>
        <v/>
      </c>
      <c r="M29" s="47" t="str">
        <f t="shared" si="3"/>
        <v/>
      </c>
      <c r="N29" s="47" t="str">
        <f t="shared" si="3"/>
        <v/>
      </c>
      <c r="O29" s="47">
        <f t="shared" si="3"/>
        <v>3</v>
      </c>
      <c r="P29" s="43"/>
      <c r="Q29" s="43"/>
      <c r="R29" s="43"/>
      <c r="S29" s="43"/>
    </row>
    <row r="30" spans="1:19" s="20" customFormat="1" ht="33" customHeight="1" x14ac:dyDescent="0.35">
      <c r="A30" s="18">
        <v>21</v>
      </c>
      <c r="B30" s="19" t="s">
        <v>58</v>
      </c>
      <c r="C30" s="18"/>
      <c r="D30" s="18" t="s">
        <v>3</v>
      </c>
      <c r="E30" s="18"/>
      <c r="F30" s="18"/>
      <c r="G30" s="18"/>
      <c r="H30" s="43"/>
      <c r="I30" s="44">
        <f t="shared" si="5"/>
        <v>3</v>
      </c>
      <c r="J30" s="45" t="b">
        <f t="shared" si="2"/>
        <v>1</v>
      </c>
      <c r="K30" s="46" t="s">
        <v>0</v>
      </c>
      <c r="L30" s="47">
        <f t="shared" si="3"/>
        <v>3</v>
      </c>
      <c r="M30" s="47" t="str">
        <f t="shared" si="3"/>
        <v/>
      </c>
      <c r="N30" s="47" t="str">
        <f t="shared" si="3"/>
        <v/>
      </c>
      <c r="O30" s="47" t="str">
        <f t="shared" si="3"/>
        <v/>
      </c>
      <c r="P30" s="43"/>
      <c r="Q30" s="43"/>
      <c r="R30" s="43"/>
      <c r="S30" s="43"/>
    </row>
    <row r="31" spans="1:19" s="20" customFormat="1" ht="33" customHeight="1" x14ac:dyDescent="0.35">
      <c r="A31" s="18">
        <v>22</v>
      </c>
      <c r="B31" s="19" t="s">
        <v>59</v>
      </c>
      <c r="C31" s="18"/>
      <c r="D31" s="18" t="s">
        <v>3</v>
      </c>
      <c r="E31" s="18"/>
      <c r="F31" s="18"/>
      <c r="G31" s="18"/>
      <c r="H31" s="43"/>
      <c r="I31" s="44">
        <f t="shared" si="5"/>
        <v>3</v>
      </c>
      <c r="J31" s="45" t="b">
        <f t="shared" si="2"/>
        <v>1</v>
      </c>
      <c r="K31" s="46" t="s">
        <v>10</v>
      </c>
      <c r="L31" s="47" t="str">
        <f t="shared" si="3"/>
        <v/>
      </c>
      <c r="M31" s="47">
        <f t="shared" si="3"/>
        <v>3</v>
      </c>
      <c r="N31" s="47" t="str">
        <f t="shared" si="3"/>
        <v/>
      </c>
      <c r="O31" s="47" t="str">
        <f t="shared" si="3"/>
        <v/>
      </c>
      <c r="P31" s="43"/>
      <c r="Q31" s="43"/>
      <c r="R31" s="43"/>
      <c r="S31" s="43"/>
    </row>
    <row r="32" spans="1:19" s="20" customFormat="1" ht="33" customHeight="1" x14ac:dyDescent="0.35">
      <c r="A32" s="18">
        <v>23</v>
      </c>
      <c r="B32" s="19" t="s">
        <v>60</v>
      </c>
      <c r="C32" s="18" t="s">
        <v>3</v>
      </c>
      <c r="D32" s="18"/>
      <c r="E32" s="18"/>
      <c r="F32" s="18"/>
      <c r="G32" s="18"/>
      <c r="H32" s="43"/>
      <c r="I32" s="44">
        <f t="shared" si="5"/>
        <v>4</v>
      </c>
      <c r="J32" s="45" t="b">
        <f t="shared" si="2"/>
        <v>1</v>
      </c>
      <c r="K32" s="46" t="s">
        <v>11</v>
      </c>
      <c r="L32" s="47" t="str">
        <f t="shared" si="3"/>
        <v/>
      </c>
      <c r="M32" s="47" t="str">
        <f t="shared" si="3"/>
        <v/>
      </c>
      <c r="N32" s="47">
        <f t="shared" si="3"/>
        <v>4</v>
      </c>
      <c r="O32" s="47" t="str">
        <f t="shared" si="3"/>
        <v/>
      </c>
      <c r="P32" s="43"/>
      <c r="Q32" s="43"/>
      <c r="R32" s="43"/>
      <c r="S32" s="43"/>
    </row>
    <row r="33" spans="1:19" s="20" customFormat="1" ht="33" customHeight="1" x14ac:dyDescent="0.35">
      <c r="A33" s="18">
        <v>24</v>
      </c>
      <c r="B33" s="19" t="s">
        <v>61</v>
      </c>
      <c r="C33" s="18"/>
      <c r="D33" s="18"/>
      <c r="E33" s="18" t="s">
        <v>3</v>
      </c>
      <c r="F33" s="18"/>
      <c r="G33" s="18"/>
      <c r="H33" s="43"/>
      <c r="I33" s="44">
        <f t="shared" si="5"/>
        <v>2</v>
      </c>
      <c r="J33" s="45" t="b">
        <f t="shared" si="2"/>
        <v>1</v>
      </c>
      <c r="K33" s="46" t="s">
        <v>4</v>
      </c>
      <c r="L33" s="47" t="str">
        <f t="shared" si="3"/>
        <v/>
      </c>
      <c r="M33" s="47" t="str">
        <f t="shared" si="3"/>
        <v/>
      </c>
      <c r="N33" s="47" t="str">
        <f t="shared" si="3"/>
        <v/>
      </c>
      <c r="O33" s="47">
        <f t="shared" si="3"/>
        <v>2</v>
      </c>
      <c r="P33" s="43"/>
      <c r="Q33" s="43"/>
      <c r="R33" s="43"/>
      <c r="S33" s="43"/>
    </row>
    <row r="34" spans="1:19" s="20" customFormat="1" ht="33" customHeight="1" x14ac:dyDescent="0.35">
      <c r="A34" s="18">
        <v>25</v>
      </c>
      <c r="B34" s="19" t="s">
        <v>62</v>
      </c>
      <c r="C34" s="18"/>
      <c r="D34" s="18"/>
      <c r="E34" s="18"/>
      <c r="F34" s="18" t="s">
        <v>3</v>
      </c>
      <c r="G34" s="18"/>
      <c r="H34" s="43"/>
      <c r="I34" s="44">
        <f t="shared" si="5"/>
        <v>1</v>
      </c>
      <c r="J34" s="45" t="b">
        <f t="shared" si="2"/>
        <v>1</v>
      </c>
      <c r="K34" s="46" t="s">
        <v>0</v>
      </c>
      <c r="L34" s="47">
        <f t="shared" si="3"/>
        <v>1</v>
      </c>
      <c r="M34" s="47" t="str">
        <f t="shared" si="3"/>
        <v/>
      </c>
      <c r="N34" s="47" t="str">
        <f t="shared" si="3"/>
        <v/>
      </c>
      <c r="O34" s="47" t="str">
        <f t="shared" si="3"/>
        <v/>
      </c>
      <c r="P34" s="43"/>
      <c r="Q34" s="43"/>
      <c r="R34" s="43"/>
      <c r="S34" s="43"/>
    </row>
    <row r="35" spans="1:19" s="20" customFormat="1" ht="33" customHeight="1" x14ac:dyDescent="0.35">
      <c r="A35" s="18">
        <v>26</v>
      </c>
      <c r="B35" s="19" t="s">
        <v>63</v>
      </c>
      <c r="C35" s="18"/>
      <c r="D35" s="18" t="s">
        <v>3</v>
      </c>
      <c r="E35" s="18"/>
      <c r="F35" s="18"/>
      <c r="G35" s="18"/>
      <c r="H35" s="43"/>
      <c r="I35" s="44">
        <f t="shared" si="5"/>
        <v>3</v>
      </c>
      <c r="J35" s="45" t="b">
        <f t="shared" si="2"/>
        <v>1</v>
      </c>
      <c r="K35" s="46" t="s">
        <v>10</v>
      </c>
      <c r="L35" s="47" t="str">
        <f t="shared" si="3"/>
        <v/>
      </c>
      <c r="M35" s="47">
        <f t="shared" si="3"/>
        <v>3</v>
      </c>
      <c r="N35" s="47" t="str">
        <f t="shared" si="3"/>
        <v/>
      </c>
      <c r="O35" s="47" t="str">
        <f t="shared" si="3"/>
        <v/>
      </c>
      <c r="P35" s="43"/>
      <c r="Q35" s="43"/>
      <c r="R35" s="43"/>
      <c r="S35" s="43"/>
    </row>
    <row r="36" spans="1:19" s="20" customFormat="1" ht="33" customHeight="1" x14ac:dyDescent="0.35">
      <c r="A36" s="21">
        <v>27</v>
      </c>
      <c r="B36" s="19" t="s">
        <v>82</v>
      </c>
      <c r="C36" s="18"/>
      <c r="D36" s="18"/>
      <c r="E36" s="18" t="s">
        <v>3</v>
      </c>
      <c r="F36" s="18"/>
      <c r="G36" s="18"/>
      <c r="H36" s="43"/>
      <c r="I36" s="48">
        <f>IF(C36="X", 0, IF(D36="X", 1, IF(E36="X", 2, IF(F36="X", 3, IF(G36="X", 4, "")))))</f>
        <v>2</v>
      </c>
      <c r="J36" s="45" t="b">
        <f t="shared" si="2"/>
        <v>1</v>
      </c>
      <c r="K36" s="46" t="s">
        <v>11</v>
      </c>
      <c r="L36" s="47" t="str">
        <f t="shared" si="3"/>
        <v/>
      </c>
      <c r="M36" s="47" t="str">
        <f t="shared" si="3"/>
        <v/>
      </c>
      <c r="N36" s="47">
        <f t="shared" si="3"/>
        <v>2</v>
      </c>
      <c r="O36" s="47" t="str">
        <f t="shared" si="3"/>
        <v/>
      </c>
      <c r="P36" s="43"/>
      <c r="Q36" s="43"/>
      <c r="R36" s="43"/>
      <c r="S36" s="43"/>
    </row>
    <row r="37" spans="1:19" s="20" customFormat="1" ht="33" customHeight="1" x14ac:dyDescent="0.35">
      <c r="A37" s="18">
        <v>28</v>
      </c>
      <c r="B37" s="19" t="s">
        <v>64</v>
      </c>
      <c r="C37" s="18"/>
      <c r="D37" s="18" t="s">
        <v>3</v>
      </c>
      <c r="E37" s="18"/>
      <c r="F37" s="18"/>
      <c r="G37" s="18"/>
      <c r="H37" s="43"/>
      <c r="I37" s="44">
        <f t="shared" ref="I37:I41" si="6">IF(C37="X", 4, IF(D37="X", 3, IF(E37="X", 2, IF(F37="X", 1, IF(G37="X", 0, "")))))</f>
        <v>3</v>
      </c>
      <c r="J37" s="45" t="b">
        <f t="shared" si="2"/>
        <v>1</v>
      </c>
      <c r="K37" s="46" t="s">
        <v>4</v>
      </c>
      <c r="L37" s="47" t="str">
        <f t="shared" si="3"/>
        <v/>
      </c>
      <c r="M37" s="47" t="str">
        <f t="shared" si="3"/>
        <v/>
      </c>
      <c r="N37" s="47" t="str">
        <f t="shared" si="3"/>
        <v/>
      </c>
      <c r="O37" s="47">
        <f t="shared" si="3"/>
        <v>3</v>
      </c>
      <c r="P37" s="43"/>
      <c r="Q37" s="43"/>
      <c r="R37" s="43"/>
      <c r="S37" s="43"/>
    </row>
    <row r="38" spans="1:19" s="20" customFormat="1" ht="33" customHeight="1" x14ac:dyDescent="0.35">
      <c r="A38" s="18">
        <v>29</v>
      </c>
      <c r="B38" s="19" t="s">
        <v>65</v>
      </c>
      <c r="C38" s="18"/>
      <c r="D38" s="18" t="s">
        <v>3</v>
      </c>
      <c r="E38" s="18"/>
      <c r="F38" s="18"/>
      <c r="G38" s="18"/>
      <c r="H38" s="43"/>
      <c r="I38" s="44">
        <f t="shared" si="6"/>
        <v>3</v>
      </c>
      <c r="J38" s="45" t="b">
        <f t="shared" si="2"/>
        <v>1</v>
      </c>
      <c r="K38" s="46" t="s">
        <v>0</v>
      </c>
      <c r="L38" s="47">
        <f t="shared" si="3"/>
        <v>3</v>
      </c>
      <c r="M38" s="47" t="str">
        <f t="shared" si="3"/>
        <v/>
      </c>
      <c r="N38" s="47" t="str">
        <f t="shared" si="3"/>
        <v/>
      </c>
      <c r="O38" s="47" t="str">
        <f t="shared" si="3"/>
        <v/>
      </c>
      <c r="P38" s="43"/>
      <c r="Q38" s="43"/>
      <c r="R38" s="43"/>
      <c r="S38" s="43"/>
    </row>
    <row r="39" spans="1:19" s="20" customFormat="1" ht="33" customHeight="1" x14ac:dyDescent="0.35">
      <c r="A39" s="18">
        <v>30</v>
      </c>
      <c r="B39" s="19" t="s">
        <v>66</v>
      </c>
      <c r="C39" s="18"/>
      <c r="D39" s="18" t="s">
        <v>3</v>
      </c>
      <c r="E39" s="18"/>
      <c r="F39" s="18"/>
      <c r="G39" s="18"/>
      <c r="H39" s="43"/>
      <c r="I39" s="44">
        <f t="shared" si="6"/>
        <v>3</v>
      </c>
      <c r="J39" s="45" t="b">
        <f t="shared" si="2"/>
        <v>1</v>
      </c>
      <c r="K39" s="46" t="s">
        <v>10</v>
      </c>
      <c r="L39" s="47" t="str">
        <f t="shared" si="3"/>
        <v/>
      </c>
      <c r="M39" s="47">
        <f t="shared" si="3"/>
        <v>3</v>
      </c>
      <c r="N39" s="47" t="str">
        <f t="shared" si="3"/>
        <v/>
      </c>
      <c r="O39" s="47" t="str">
        <f t="shared" si="3"/>
        <v/>
      </c>
      <c r="P39" s="43"/>
      <c r="Q39" s="43"/>
      <c r="R39" s="43"/>
      <c r="S39" s="43"/>
    </row>
    <row r="40" spans="1:19" s="20" customFormat="1" ht="33" customHeight="1" x14ac:dyDescent="0.35">
      <c r="A40" s="18">
        <v>31</v>
      </c>
      <c r="B40" s="19" t="s">
        <v>67</v>
      </c>
      <c r="C40" s="18"/>
      <c r="D40" s="18" t="s">
        <v>3</v>
      </c>
      <c r="E40" s="18"/>
      <c r="F40" s="18"/>
      <c r="G40" s="18"/>
      <c r="H40" s="43"/>
      <c r="I40" s="44">
        <f t="shared" si="6"/>
        <v>3</v>
      </c>
      <c r="J40" s="45" t="b">
        <f t="shared" si="2"/>
        <v>1</v>
      </c>
      <c r="K40" s="46" t="s">
        <v>11</v>
      </c>
      <c r="L40" s="47" t="str">
        <f t="shared" si="3"/>
        <v/>
      </c>
      <c r="M40" s="47" t="str">
        <f t="shared" si="3"/>
        <v/>
      </c>
      <c r="N40" s="47">
        <f t="shared" si="3"/>
        <v>3</v>
      </c>
      <c r="O40" s="47" t="str">
        <f t="shared" si="3"/>
        <v/>
      </c>
      <c r="P40" s="43"/>
      <c r="Q40" s="43"/>
      <c r="R40" s="43"/>
      <c r="S40" s="43"/>
    </row>
    <row r="41" spans="1:19" s="20" customFormat="1" ht="33" customHeight="1" x14ac:dyDescent="0.35">
      <c r="A41" s="18">
        <v>32</v>
      </c>
      <c r="B41" s="19" t="s">
        <v>68</v>
      </c>
      <c r="C41" s="18"/>
      <c r="D41" s="18" t="s">
        <v>3</v>
      </c>
      <c r="E41" s="18"/>
      <c r="F41" s="18"/>
      <c r="G41" s="18"/>
      <c r="H41" s="43"/>
      <c r="I41" s="44">
        <f t="shared" si="6"/>
        <v>3</v>
      </c>
      <c r="J41" s="45" t="b">
        <f t="shared" si="2"/>
        <v>1</v>
      </c>
      <c r="K41" s="46" t="s">
        <v>4</v>
      </c>
      <c r="L41" s="47" t="str">
        <f t="shared" si="3"/>
        <v/>
      </c>
      <c r="M41" s="47" t="str">
        <f t="shared" si="3"/>
        <v/>
      </c>
      <c r="N41" s="47" t="str">
        <f t="shared" si="3"/>
        <v/>
      </c>
      <c r="O41" s="47">
        <f t="shared" si="3"/>
        <v>3</v>
      </c>
      <c r="P41" s="43"/>
      <c r="Q41" s="43"/>
      <c r="R41" s="43"/>
      <c r="S41" s="43"/>
    </row>
    <row r="42" spans="1:19" s="22" customFormat="1" ht="29.5" customHeight="1" x14ac:dyDescent="0.45">
      <c r="H42" s="49"/>
      <c r="I42" s="50"/>
      <c r="J42" s="51"/>
      <c r="K42" s="52" t="s">
        <v>12</v>
      </c>
      <c r="L42" s="53">
        <f>SUM(L10:L41)</f>
        <v>19</v>
      </c>
      <c r="M42" s="53">
        <f t="shared" ref="M42:O42" si="7">SUM(M10:M41)</f>
        <v>25</v>
      </c>
      <c r="N42" s="53">
        <f t="shared" si="7"/>
        <v>26</v>
      </c>
      <c r="O42" s="53">
        <f t="shared" si="7"/>
        <v>22</v>
      </c>
      <c r="P42" s="49"/>
      <c r="Q42" s="49"/>
      <c r="R42" s="49"/>
      <c r="S42" s="49"/>
    </row>
  </sheetData>
  <sheetProtection algorithmName="SHA-512" hashValue="2FDLcncykg/C48RdChURMWUxkVXu5h6W0yqw1QCzfUOj3YII+EAsr4DwCGAGfkD/FQIh5N2hCxBCUd9roz5BsQ==" saltValue="6HM5cj2Q1x/ugI9aDZ+uBg==" spinCount="100000" sheet="1" objects="1" scenarios="1" formatCells="0" formatColumns="0" formatRows="0" insertColumns="0" insertRows="0" deleteColumns="0" deleteRows="0"/>
  <protectedRanges>
    <protectedRange sqref="C10:G41" name="Range1"/>
  </protectedRanges>
  <conditionalFormatting sqref="J10:J41">
    <cfRule type="containsText" dxfId="0" priority="1" operator="containsText" text="FALSE">
      <formula>NOT(ISERROR(SEARCH("FALSE",J10)))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E6F64-088C-4134-80E0-DC17EFA7A677}">
  <sheetPr codeName="Sheet3"/>
  <dimension ref="A9:G32"/>
  <sheetViews>
    <sheetView tabSelected="1" topLeftCell="A18" workbookViewId="0">
      <selection activeCell="C30" sqref="C30"/>
    </sheetView>
  </sheetViews>
  <sheetFormatPr defaultRowHeight="14.5" x14ac:dyDescent="0.35"/>
  <cols>
    <col min="1" max="1" width="25.26953125" customWidth="1"/>
    <col min="2" max="2" width="16.81640625" customWidth="1"/>
    <col min="3" max="3" width="15.6328125" customWidth="1"/>
  </cols>
  <sheetData>
    <row r="9" spans="1:1" ht="21" x14ac:dyDescent="0.5">
      <c r="A9" s="7"/>
    </row>
    <row r="30" spans="1:7" x14ac:dyDescent="0.35">
      <c r="A30" s="23" t="s">
        <v>39</v>
      </c>
      <c r="B30" s="24" t="str">
        <f>INDEX('Scoring sheet'!$A$8:$A$14, MATCH(MAX('Scoring sheet'!$C$8:$C$14), 'Scoring sheet'!$C$8:$C$14, 0))</f>
        <v>DYNAMO</v>
      </c>
      <c r="C30" s="32" t="str">
        <f>VLOOKUP($B$30,'Scoring sheet'!$A$8:$G$14,7,FALSE)</f>
        <v>ĐỘNG LỰC</v>
      </c>
      <c r="D30" s="23"/>
      <c r="E30" s="23"/>
      <c r="F30" s="23"/>
      <c r="G30" s="23"/>
    </row>
    <row r="31" spans="1:7" x14ac:dyDescent="0.35">
      <c r="A31" s="30"/>
      <c r="B31" s="30"/>
      <c r="C31" s="30"/>
      <c r="D31" s="30"/>
      <c r="E31" s="30"/>
      <c r="F31" s="30"/>
      <c r="G31" s="30"/>
    </row>
    <row r="32" spans="1:7" ht="173.5" customHeight="1" x14ac:dyDescent="0.35">
      <c r="A32" s="27" t="str">
        <f>VLOOKUP($B$30,'Scoring sheet'!$A$8:$E$14,5,FALSE)</f>
        <v>Cá nhân thuộc nhóm này có khả năng làm việc độc lập, không phụ thuộc vào người khác. Người có điểm mạnh về Động lực được nhận biết thông qua sự quyết tâm để đạt được mục tiêu và kết quả mà họ đặt ra cho bản thân và cho những người khác. Họ thành công thông qua sự kiên nhẫn, sự sáng tạo và mong muốn làm bất cứ điều gì mà nhóm họ đại diện thấy cần thiết hoặc mong muốn. Những người có điểm Động lực cao có thể nghĩ ngay tại chỗ khi đối mặt với thách thức và nhanh chóng xác định và tổ chức nguồn lực cần thiết để đạt được kết quả. Họ thường phản ứng với sự khen ngợi và chỉ trích nhiều hơn so với người khác và được thúc đẩy bởi kỳ vọng từ nhóm của họ.</v>
      </c>
      <c r="B32" s="28"/>
      <c r="C32" s="28"/>
      <c r="D32" s="28"/>
      <c r="E32" s="28"/>
      <c r="F32" s="28"/>
      <c r="G32" s="29"/>
    </row>
  </sheetData>
  <sheetProtection algorithmName="SHA-512" hashValue="o3O09kVs/IDUdt9YtXYWSOC9FYLYQ/nSnuBHiwgRyW3SseRz1RmmgJa/Cg5q5uMQjahl+rMUvcILvHT98ZuKvw==" saltValue="Bt/dbiWDnKVZxC9w6Rx61A==" spinCount="100000" sheet="1" objects="1" scenarios="1" formatCells="0" formatColumns="0" insertColumns="0" insertRows="0" deleteColumns="0" deleteRows="0"/>
  <mergeCells count="2">
    <mergeCell ref="A32:G32"/>
    <mergeCell ref="A31:G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7BCB3-0830-452E-8DD7-9B33F857357A}">
  <sheetPr codeName="Sheet4">
    <tabColor theme="1" tint="0.499984740745262"/>
  </sheetPr>
  <dimension ref="A7:G25"/>
  <sheetViews>
    <sheetView topLeftCell="D2" zoomScaleNormal="100" workbookViewId="0">
      <selection activeCell="D10" sqref="D10"/>
    </sheetView>
  </sheetViews>
  <sheetFormatPr defaultRowHeight="14.5" x14ac:dyDescent="0.35"/>
  <cols>
    <col min="1" max="1" width="16.6328125" style="13" customWidth="1"/>
    <col min="2" max="2" width="54.81640625" style="13" customWidth="1"/>
    <col min="3" max="3" width="10.54296875" style="13" customWidth="1"/>
    <col min="4" max="5" width="87.7265625" customWidth="1"/>
    <col min="7" max="7" width="13.26953125" customWidth="1"/>
  </cols>
  <sheetData>
    <row r="7" spans="1:7" s="8" customFormat="1" ht="18" customHeight="1" x14ac:dyDescent="0.35">
      <c r="A7" s="26" t="s">
        <v>25</v>
      </c>
      <c r="B7" s="26" t="s">
        <v>26</v>
      </c>
      <c r="C7" s="26" t="s">
        <v>24</v>
      </c>
      <c r="D7" s="25" t="s">
        <v>27</v>
      </c>
      <c r="E7" s="25" t="s">
        <v>28</v>
      </c>
      <c r="G7" s="26" t="s">
        <v>74</v>
      </c>
    </row>
    <row r="8" spans="1:7" ht="111" customHeight="1" x14ac:dyDescent="0.35">
      <c r="A8" s="16" t="s">
        <v>14</v>
      </c>
      <c r="B8" s="10" t="s">
        <v>13</v>
      </c>
      <c r="C8" s="14">
        <f>'Bộ câu hỏi'!L42</f>
        <v>19</v>
      </c>
      <c r="D8" s="10" t="s">
        <v>23</v>
      </c>
      <c r="E8" s="10" t="s">
        <v>29</v>
      </c>
      <c r="G8" s="31" t="s">
        <v>75</v>
      </c>
    </row>
    <row r="9" spans="1:7" ht="7" customHeight="1" x14ac:dyDescent="0.35">
      <c r="A9" s="17"/>
      <c r="B9" s="11"/>
      <c r="C9" s="15"/>
      <c r="D9" s="11"/>
      <c r="E9" s="11"/>
    </row>
    <row r="10" spans="1:7" ht="139.5" x14ac:dyDescent="0.35">
      <c r="A10" s="16" t="s">
        <v>15</v>
      </c>
      <c r="B10" s="10" t="s">
        <v>18</v>
      </c>
      <c r="C10" s="14">
        <f>'Bộ câu hỏi'!M42</f>
        <v>25</v>
      </c>
      <c r="D10" s="12" t="s">
        <v>21</v>
      </c>
      <c r="E10" s="12" t="s">
        <v>30</v>
      </c>
      <c r="G10" s="13" t="s">
        <v>76</v>
      </c>
    </row>
    <row r="11" spans="1:7" ht="7" customHeight="1" x14ac:dyDescent="0.35">
      <c r="A11" s="17"/>
      <c r="B11" s="11"/>
      <c r="C11" s="15"/>
      <c r="D11" s="11"/>
      <c r="E11" s="11"/>
    </row>
    <row r="12" spans="1:7" ht="124" x14ac:dyDescent="0.35">
      <c r="A12" s="16" t="s">
        <v>16</v>
      </c>
      <c r="B12" s="10" t="s">
        <v>19</v>
      </c>
      <c r="C12" s="14">
        <f>'Bộ câu hỏi'!N42</f>
        <v>26</v>
      </c>
      <c r="D12" s="10" t="s">
        <v>22</v>
      </c>
      <c r="E12" s="10" t="s">
        <v>31</v>
      </c>
      <c r="G12" s="31" t="s">
        <v>77</v>
      </c>
    </row>
    <row r="13" spans="1:7" ht="7" customHeight="1" x14ac:dyDescent="0.35">
      <c r="A13" s="17"/>
      <c r="B13" s="11"/>
      <c r="C13" s="15"/>
      <c r="D13" s="11"/>
      <c r="E13" s="11"/>
    </row>
    <row r="14" spans="1:7" ht="155" x14ac:dyDescent="0.35">
      <c r="A14" s="16" t="s">
        <v>17</v>
      </c>
      <c r="B14" s="10" t="s">
        <v>20</v>
      </c>
      <c r="C14" s="14">
        <f>'Bộ câu hỏi'!O42</f>
        <v>22</v>
      </c>
      <c r="D14" s="10" t="s">
        <v>32</v>
      </c>
      <c r="E14" s="10" t="s">
        <v>33</v>
      </c>
      <c r="G14" s="31" t="s">
        <v>78</v>
      </c>
    </row>
    <row r="15" spans="1:7" x14ac:dyDescent="0.35">
      <c r="D15" s="9"/>
      <c r="E15" s="9"/>
    </row>
    <row r="16" spans="1:7" x14ac:dyDescent="0.35">
      <c r="D16" s="9"/>
      <c r="E16" s="9"/>
    </row>
    <row r="17" spans="4:5" x14ac:dyDescent="0.35">
      <c r="D17" s="9"/>
      <c r="E17" s="9"/>
    </row>
    <row r="18" spans="4:5" x14ac:dyDescent="0.35">
      <c r="D18" s="9"/>
      <c r="E18" s="9"/>
    </row>
    <row r="19" spans="4:5" x14ac:dyDescent="0.35">
      <c r="D19" s="9"/>
      <c r="E19" s="9"/>
    </row>
    <row r="20" spans="4:5" x14ac:dyDescent="0.35">
      <c r="D20" s="9"/>
      <c r="E20" s="9"/>
    </row>
    <row r="21" spans="4:5" x14ac:dyDescent="0.35">
      <c r="D21" s="9"/>
      <c r="E21" s="9"/>
    </row>
    <row r="22" spans="4:5" x14ac:dyDescent="0.35">
      <c r="D22" s="9"/>
      <c r="E22" s="9"/>
    </row>
    <row r="23" spans="4:5" x14ac:dyDescent="0.35">
      <c r="D23" s="9"/>
      <c r="E23" s="9"/>
    </row>
    <row r="24" spans="4:5" x14ac:dyDescent="0.35">
      <c r="D24" s="9"/>
      <c r="E24" s="9"/>
    </row>
    <row r="25" spans="4:5" x14ac:dyDescent="0.35">
      <c r="D25" s="9"/>
      <c r="E25" s="9"/>
    </row>
  </sheetData>
  <sheetProtection algorithmName="SHA-512" hashValue="KNr3i1Ke9BDwT/rMbWmcc9epusS7GFLT0UfB8kjAS5aBG/1iZvMUaTw/OsEeIpzpRowQlpsLFcYyFBBOcgQNIA==" saltValue="WSHNJgr1eOSb8LUa7jhbGg==" spinCount="100000" sheet="1" objects="1" scenarios="1" deleteColumns="0" deleteRows="0"/>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Hướng dẫn</vt:lpstr>
      <vt:lpstr>Bộ câu hỏi</vt:lpstr>
      <vt:lpstr>Kết quả tổng quan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Nguyen</dc:creator>
  <cp:lastModifiedBy>Mai Nguyen</cp:lastModifiedBy>
  <dcterms:created xsi:type="dcterms:W3CDTF">2024-01-08T14:12:34Z</dcterms:created>
  <dcterms:modified xsi:type="dcterms:W3CDTF">2024-01-10T03:07:09Z</dcterms:modified>
</cp:coreProperties>
</file>